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C211DB1C-37CF-44EA-B24A-021D4630126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Figure 1" sheetId="1" r:id="rId1"/>
    <sheet name="Figure 2" sheetId="2" r:id="rId2"/>
    <sheet name="Figure 4" sheetId="3" r:id="rId3"/>
    <sheet name="Figure 5" sheetId="4" r:id="rId4"/>
    <sheet name="Figure 6" sheetId="8" r:id="rId5"/>
    <sheet name="Figure 7" sheetId="6" r:id="rId6"/>
    <sheet name="Figure 8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5" i="1" l="1"/>
  <c r="C15" i="1"/>
  <c r="D14" i="1"/>
  <c r="H15" i="1"/>
  <c r="H14" i="1"/>
  <c r="R10" i="8" l="1"/>
  <c r="S10" i="8"/>
  <c r="T10" i="8"/>
  <c r="R11" i="8"/>
  <c r="R12" i="8" s="1"/>
  <c r="S11" i="8"/>
  <c r="S12" i="8" s="1"/>
  <c r="T11" i="8"/>
  <c r="T12" i="8"/>
  <c r="Z10" i="8"/>
  <c r="AA10" i="8"/>
  <c r="AB10" i="8"/>
  <c r="AC10" i="8"/>
  <c r="AD10" i="8"/>
  <c r="AE10" i="8"/>
  <c r="Z11" i="8"/>
  <c r="Z12" i="8" s="1"/>
  <c r="AA11" i="8"/>
  <c r="AA12" i="8" s="1"/>
  <c r="AB11" i="8"/>
  <c r="AB12" i="8" s="1"/>
  <c r="AC11" i="8"/>
  <c r="AC12" i="8" s="1"/>
  <c r="J10" i="8"/>
  <c r="K10" i="8"/>
  <c r="L10" i="8"/>
  <c r="J11" i="8"/>
  <c r="K11" i="8"/>
  <c r="K12" i="8" s="1"/>
  <c r="L11" i="8"/>
  <c r="L12" i="8" s="1"/>
  <c r="J12" i="8"/>
  <c r="AE11" i="8" l="1"/>
  <c r="AE12" i="8" s="1"/>
  <c r="AD11" i="8"/>
  <c r="AD12" i="8" s="1"/>
  <c r="W11" i="8"/>
  <c r="W12" i="8" s="1"/>
  <c r="V11" i="8"/>
  <c r="V12" i="8" s="1"/>
  <c r="U11" i="8"/>
  <c r="U12" i="8" s="1"/>
  <c r="O11" i="8"/>
  <c r="O12" i="8" s="1"/>
  <c r="N11" i="8"/>
  <c r="N12" i="8" s="1"/>
  <c r="M11" i="8"/>
  <c r="M12" i="8" s="1"/>
  <c r="G11" i="8"/>
  <c r="G12" i="8" s="1"/>
  <c r="F11" i="8"/>
  <c r="F12" i="8" s="1"/>
  <c r="E11" i="8"/>
  <c r="E12" i="8" s="1"/>
  <c r="D11" i="8"/>
  <c r="D12" i="8" s="1"/>
  <c r="C11" i="8"/>
  <c r="C12" i="8" s="1"/>
  <c r="B11" i="8"/>
  <c r="B12" i="8" s="1"/>
  <c r="W10" i="8"/>
  <c r="V10" i="8"/>
  <c r="U10" i="8"/>
  <c r="O10" i="8"/>
  <c r="N10" i="8"/>
  <c r="M10" i="8"/>
  <c r="G10" i="8"/>
  <c r="F10" i="8"/>
  <c r="E10" i="8"/>
  <c r="D10" i="8"/>
  <c r="C10" i="8"/>
  <c r="B10" i="8"/>
  <c r="AE22" i="8"/>
  <c r="AE23" i="8" s="1"/>
  <c r="AD22" i="8"/>
  <c r="AD23" i="8" s="1"/>
  <c r="AC22" i="8"/>
  <c r="AC23" i="8" s="1"/>
  <c r="AB22" i="8"/>
  <c r="AB23" i="8" s="1"/>
  <c r="AA22" i="8"/>
  <c r="AA23" i="8" s="1"/>
  <c r="Z22" i="8"/>
  <c r="Z23" i="8" s="1"/>
  <c r="W22" i="8"/>
  <c r="W23" i="8" s="1"/>
  <c r="V22" i="8"/>
  <c r="V23" i="8" s="1"/>
  <c r="U22" i="8"/>
  <c r="U23" i="8" s="1"/>
  <c r="T22" i="8"/>
  <c r="T23" i="8" s="1"/>
  <c r="S22" i="8"/>
  <c r="S23" i="8" s="1"/>
  <c r="R22" i="8"/>
  <c r="R23" i="8" s="1"/>
  <c r="O22" i="8"/>
  <c r="O23" i="8" s="1"/>
  <c r="N22" i="8"/>
  <c r="N23" i="8" s="1"/>
  <c r="M22" i="8"/>
  <c r="M23" i="8" s="1"/>
  <c r="L22" i="8"/>
  <c r="L23" i="8" s="1"/>
  <c r="K22" i="8"/>
  <c r="K23" i="8" s="1"/>
  <c r="J22" i="8"/>
  <c r="J23" i="8" s="1"/>
  <c r="G22" i="8"/>
  <c r="G23" i="8" s="1"/>
  <c r="F22" i="8"/>
  <c r="F23" i="8" s="1"/>
  <c r="E22" i="8"/>
  <c r="E23" i="8" s="1"/>
  <c r="D22" i="8"/>
  <c r="D23" i="8" s="1"/>
  <c r="C22" i="8"/>
  <c r="C23" i="8" s="1"/>
  <c r="B22" i="8"/>
  <c r="B23" i="8" s="1"/>
  <c r="AE21" i="8"/>
  <c r="AD21" i="8"/>
  <c r="AC21" i="8"/>
  <c r="AB21" i="8"/>
  <c r="AA21" i="8"/>
  <c r="Z21" i="8"/>
  <c r="W21" i="8"/>
  <c r="V21" i="8"/>
  <c r="U21" i="8"/>
  <c r="T21" i="8"/>
  <c r="S21" i="8"/>
  <c r="R21" i="8"/>
  <c r="O21" i="8"/>
  <c r="N21" i="8"/>
  <c r="M21" i="8"/>
  <c r="L21" i="8"/>
  <c r="K21" i="8"/>
  <c r="J21" i="8"/>
  <c r="G21" i="8"/>
  <c r="F21" i="8"/>
  <c r="E21" i="8"/>
  <c r="D21" i="8"/>
  <c r="C21" i="8"/>
  <c r="B21" i="8"/>
  <c r="Q19" i="7" l="1"/>
  <c r="Q20" i="7" s="1"/>
  <c r="P19" i="7"/>
  <c r="P20" i="7" s="1"/>
  <c r="O19" i="7"/>
  <c r="O20" i="7" s="1"/>
  <c r="N19" i="7"/>
  <c r="N20" i="7" s="1"/>
  <c r="Q18" i="7"/>
  <c r="P18" i="7"/>
  <c r="O18" i="7"/>
  <c r="N18" i="7"/>
  <c r="K19" i="7"/>
  <c r="K20" i="7" s="1"/>
  <c r="J19" i="7"/>
  <c r="J20" i="7" s="1"/>
  <c r="I19" i="7"/>
  <c r="I20" i="7" s="1"/>
  <c r="H19" i="7"/>
  <c r="H20" i="7" s="1"/>
  <c r="K18" i="7"/>
  <c r="J18" i="7"/>
  <c r="I18" i="7"/>
  <c r="H18" i="7"/>
  <c r="Q9" i="7"/>
  <c r="Q10" i="7" s="1"/>
  <c r="P9" i="7"/>
  <c r="P10" i="7" s="1"/>
  <c r="O9" i="7"/>
  <c r="O10" i="7" s="1"/>
  <c r="N9" i="7"/>
  <c r="N10" i="7" s="1"/>
  <c r="Q8" i="7"/>
  <c r="P8" i="7"/>
  <c r="O8" i="7"/>
  <c r="N8" i="7"/>
  <c r="K9" i="7"/>
  <c r="K10" i="7" s="1"/>
  <c r="J9" i="7"/>
  <c r="J10" i="7" s="1"/>
  <c r="I9" i="7"/>
  <c r="I10" i="7" s="1"/>
  <c r="H9" i="7"/>
  <c r="H10" i="7" s="1"/>
  <c r="K8" i="7"/>
  <c r="J8" i="7"/>
  <c r="I8" i="7"/>
  <c r="H8" i="7"/>
  <c r="D9" i="7" l="1"/>
  <c r="D10" i="7" s="1"/>
  <c r="B18" i="7" l="1"/>
  <c r="E19" i="7"/>
  <c r="E20" i="7" s="1"/>
  <c r="D19" i="7"/>
  <c r="D20" i="7" s="1"/>
  <c r="C19" i="7"/>
  <c r="C20" i="7" s="1"/>
  <c r="E18" i="7"/>
  <c r="D18" i="7"/>
  <c r="C18" i="7"/>
  <c r="B9" i="7"/>
  <c r="B10" i="7" s="1"/>
  <c r="E9" i="7"/>
  <c r="E10" i="7" s="1"/>
  <c r="C9" i="7"/>
  <c r="C10" i="7" s="1"/>
  <c r="E8" i="7"/>
  <c r="D8" i="7"/>
  <c r="C8" i="7"/>
  <c r="B8" i="7"/>
  <c r="B19" i="7" l="1"/>
  <c r="B20" i="7" s="1"/>
  <c r="B8" i="6" l="1"/>
  <c r="C8" i="6"/>
  <c r="D8" i="6"/>
  <c r="E8" i="6"/>
  <c r="F8" i="6"/>
  <c r="G8" i="6"/>
  <c r="H8" i="6"/>
  <c r="K8" i="6"/>
  <c r="L8" i="6"/>
  <c r="M8" i="6"/>
  <c r="N8" i="6"/>
  <c r="O8" i="6"/>
  <c r="P8" i="6"/>
  <c r="Q8" i="6"/>
  <c r="B9" i="6"/>
  <c r="B10" i="6" s="1"/>
  <c r="C9" i="6"/>
  <c r="D9" i="6"/>
  <c r="E9" i="6"/>
  <c r="E10" i="6" s="1"/>
  <c r="F9" i="6"/>
  <c r="G9" i="6"/>
  <c r="H9" i="6"/>
  <c r="K9" i="6"/>
  <c r="L9" i="6"/>
  <c r="M9" i="6"/>
  <c r="M10" i="6" s="1"/>
  <c r="N9" i="6"/>
  <c r="N10" i="6" s="1"/>
  <c r="O9" i="6"/>
  <c r="O10" i="6" s="1"/>
  <c r="P9" i="6"/>
  <c r="P10" i="6" s="1"/>
  <c r="Q9" i="6"/>
  <c r="Q10" i="6" s="1"/>
  <c r="C10" i="6"/>
  <c r="D10" i="6"/>
  <c r="F10" i="6"/>
  <c r="G10" i="6"/>
  <c r="H10" i="6"/>
  <c r="K10" i="6"/>
  <c r="L10" i="6"/>
  <c r="B15" i="6"/>
  <c r="C15" i="6"/>
  <c r="D15" i="6"/>
  <c r="E15" i="6"/>
  <c r="F15" i="6"/>
  <c r="G15" i="6"/>
  <c r="H15" i="6"/>
  <c r="K15" i="6"/>
  <c r="L15" i="6"/>
  <c r="M15" i="6"/>
  <c r="N15" i="6"/>
  <c r="O15" i="6"/>
  <c r="P15" i="6"/>
  <c r="Q15" i="6"/>
  <c r="B16" i="6"/>
  <c r="C16" i="6"/>
  <c r="D16" i="6"/>
  <c r="E16" i="6"/>
  <c r="F16" i="6"/>
  <c r="F17" i="6" s="1"/>
  <c r="G16" i="6"/>
  <c r="G17" i="6" s="1"/>
  <c r="H16" i="6"/>
  <c r="H17" i="6" s="1"/>
  <c r="K16" i="6"/>
  <c r="K17" i="6" s="1"/>
  <c r="L16" i="6"/>
  <c r="M16" i="6"/>
  <c r="N16" i="6"/>
  <c r="N17" i="6" s="1"/>
  <c r="O16" i="6"/>
  <c r="P16" i="6"/>
  <c r="Q16" i="6"/>
  <c r="Q17" i="6" s="1"/>
  <c r="B17" i="6"/>
  <c r="C17" i="6"/>
  <c r="D17" i="6"/>
  <c r="E17" i="6"/>
  <c r="L17" i="6"/>
  <c r="M17" i="6"/>
  <c r="O17" i="6"/>
  <c r="P17" i="6"/>
  <c r="B17" i="3" l="1"/>
  <c r="B18" i="3" s="1"/>
  <c r="I17" i="3"/>
  <c r="I18" i="3" s="1"/>
  <c r="H17" i="3"/>
  <c r="H18" i="3" s="1"/>
  <c r="G17" i="3"/>
  <c r="G18" i="3" s="1"/>
  <c r="F17" i="3"/>
  <c r="F18" i="3" s="1"/>
  <c r="E17" i="3"/>
  <c r="E18" i="3" s="1"/>
  <c r="D17" i="3"/>
  <c r="D18" i="3" s="1"/>
  <c r="C17" i="3"/>
  <c r="C18" i="3" s="1"/>
  <c r="I16" i="3"/>
  <c r="H16" i="3"/>
  <c r="G16" i="3"/>
  <c r="F16" i="3"/>
  <c r="E16" i="3"/>
  <c r="D16" i="3"/>
  <c r="C16" i="3"/>
  <c r="B16" i="3"/>
  <c r="G9" i="3"/>
  <c r="H9" i="3"/>
  <c r="C8" i="3"/>
  <c r="C9" i="3" s="1"/>
  <c r="D8" i="3"/>
  <c r="D9" i="3" s="1"/>
  <c r="E8" i="3"/>
  <c r="E9" i="3" s="1"/>
  <c r="F8" i="3"/>
  <c r="F9" i="3" s="1"/>
  <c r="G8" i="3"/>
  <c r="H8" i="3"/>
  <c r="I8" i="3"/>
  <c r="I9" i="3" s="1"/>
  <c r="B9" i="3"/>
  <c r="B8" i="3"/>
  <c r="C7" i="3"/>
  <c r="D7" i="3"/>
  <c r="E7" i="3"/>
  <c r="F7" i="3"/>
  <c r="G7" i="3"/>
  <c r="H7" i="3"/>
  <c r="I7" i="3"/>
  <c r="B7" i="3"/>
  <c r="E15" i="1"/>
  <c r="F15" i="1"/>
  <c r="G15" i="1"/>
  <c r="I15" i="1"/>
  <c r="B15" i="1"/>
  <c r="C14" i="1"/>
  <c r="E14" i="1"/>
  <c r="F14" i="1"/>
  <c r="G14" i="1"/>
  <c r="I14" i="1"/>
  <c r="B14" i="1"/>
</calcChain>
</file>

<file path=xl/sharedStrings.xml><?xml version="1.0" encoding="utf-8"?>
<sst xmlns="http://schemas.openxmlformats.org/spreadsheetml/2006/main" count="210" uniqueCount="46">
  <si>
    <t>Static water contact angles of the layer-designed representative components used in PEMEL MEAs</t>
  </si>
  <si>
    <t>Ti GDL</t>
  </si>
  <si>
    <t>IrRuOx</t>
  </si>
  <si>
    <t>Nafion</t>
  </si>
  <si>
    <t>Aquivion</t>
  </si>
  <si>
    <t>PtB</t>
  </si>
  <si>
    <t>Carbon GDL</t>
  </si>
  <si>
    <t>No.</t>
  </si>
  <si>
    <t>Average</t>
  </si>
  <si>
    <t>σ</t>
  </si>
  <si>
    <t>x/µm</t>
  </si>
  <si>
    <t>Q3/%</t>
  </si>
  <si>
    <t>TiO2</t>
  </si>
  <si>
    <t>Carbon black</t>
  </si>
  <si>
    <t>Cumulative Distribution of particles</t>
  </si>
  <si>
    <t>Zeta potential measurement</t>
  </si>
  <si>
    <t>pH 4</t>
  </si>
  <si>
    <t>pH 5</t>
  </si>
  <si>
    <t>pH 6</t>
  </si>
  <si>
    <t>pH 7</t>
  </si>
  <si>
    <t>pH 8</t>
  </si>
  <si>
    <t>pH 9</t>
  </si>
  <si>
    <t>pH 10</t>
  </si>
  <si>
    <t>pH 11</t>
  </si>
  <si>
    <t>average</t>
  </si>
  <si>
    <t>Transferred amount to OP (%)</t>
  </si>
  <si>
    <t>Relative Extinction (%)</t>
  </si>
  <si>
    <t>Zeta Potential (mV)</t>
  </si>
  <si>
    <t>No</t>
  </si>
  <si>
    <t>pH 3.5</t>
  </si>
  <si>
    <t>pH 5.5</t>
  </si>
  <si>
    <t>Carbon Black</t>
  </si>
  <si>
    <t>LLE against SHMP concentration with binary particle systems</t>
  </si>
  <si>
    <t xml:space="preserve">Liquid-liquid-extraction (LLE) against SHMP concentration with individual particle systems. </t>
  </si>
  <si>
    <t>DI Water</t>
  </si>
  <si>
    <t>Ethanol</t>
  </si>
  <si>
    <t>Cyclohexane</t>
  </si>
  <si>
    <t>Particle size distribution in three liquid meida with diffrent polarity</t>
  </si>
  <si>
    <t>0.25 M</t>
  </si>
  <si>
    <t>0.5 M</t>
  </si>
  <si>
    <t>0.75 M</t>
  </si>
  <si>
    <t>1 M</t>
  </si>
  <si>
    <t>1.25 M</t>
  </si>
  <si>
    <t>1.5 M</t>
  </si>
  <si>
    <t>Bubble coverage angle</t>
  </si>
  <si>
    <t>95% Confidential Interval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</si>
</sst>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"/>
    <numFmt numFmtId="165" formatCode="0.0%"/>
    <numFmt numFmtId="166" formatCode="0.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3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0" xfId="0" applyNumberFormat="1"/>
    <xf numFmtId="164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9" xfId="0" applyFill="1" applyBorder="1"/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5" fontId="0" fillId="0" borderId="0" xfId="2" applyNumberFormat="1" applyFont="1" applyBorder="1" applyAlignment="1">
      <alignment horizontal="center" vertical="center"/>
    </xf>
    <xf numFmtId="165" fontId="0" fillId="0" borderId="12" xfId="2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5" fontId="0" fillId="0" borderId="14" xfId="2" applyNumberFormat="1" applyFont="1" applyBorder="1" applyAlignment="1">
      <alignment horizontal="center" vertical="center"/>
    </xf>
    <xf numFmtId="165" fontId="0" fillId="0" borderId="15" xfId="2" applyNumberFormat="1" applyFont="1" applyBorder="1" applyAlignment="1">
      <alignment horizontal="center" vertical="center"/>
    </xf>
    <xf numFmtId="43" fontId="0" fillId="0" borderId="9" xfId="1" applyFont="1" applyBorder="1" applyAlignment="1">
      <alignment horizontal="center" vertical="center"/>
    </xf>
    <xf numFmtId="2" fontId="0" fillId="0" borderId="9" xfId="1" applyNumberFormat="1" applyFont="1" applyBorder="1" applyAlignment="1">
      <alignment horizontal="center" vertical="center"/>
    </xf>
    <xf numFmtId="2" fontId="0" fillId="0" borderId="10" xfId="1" applyNumberFormat="1" applyFont="1" applyBorder="1" applyAlignment="1">
      <alignment horizontal="center" vertical="center"/>
    </xf>
    <xf numFmtId="43" fontId="0" fillId="0" borderId="0" xfId="1" applyFont="1" applyBorder="1" applyAlignment="1">
      <alignment horizontal="center" vertical="center"/>
    </xf>
    <xf numFmtId="2" fontId="0" fillId="0" borderId="0" xfId="1" applyNumberFormat="1" applyFont="1" applyBorder="1" applyAlignment="1">
      <alignment horizontal="center" vertical="center"/>
    </xf>
    <xf numFmtId="2" fontId="0" fillId="0" borderId="12" xfId="1" applyNumberFormat="1" applyFont="1" applyBorder="1" applyAlignment="1">
      <alignment horizontal="center" vertical="center"/>
    </xf>
    <xf numFmtId="43" fontId="0" fillId="0" borderId="14" xfId="1" applyFont="1" applyBorder="1" applyAlignment="1">
      <alignment horizontal="center" vertical="center"/>
    </xf>
    <xf numFmtId="2" fontId="0" fillId="0" borderId="14" xfId="1" applyNumberFormat="1" applyFont="1" applyBorder="1" applyAlignment="1">
      <alignment horizontal="center" vertical="center"/>
    </xf>
    <xf numFmtId="2" fontId="0" fillId="0" borderId="15" xfId="1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1" fontId="0" fillId="0" borderId="9" xfId="0" applyNumberFormat="1" applyBorder="1" applyAlignment="1">
      <alignment horizontal="center" vertical="center"/>
    </xf>
    <xf numFmtId="11" fontId="0" fillId="0" borderId="9" xfId="0" applyNumberFormat="1" applyFill="1" applyBorder="1" applyAlignment="1">
      <alignment horizontal="center" vertical="center"/>
    </xf>
    <xf numFmtId="11" fontId="0" fillId="0" borderId="10" xfId="0" applyNumberForma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Font="1"/>
    <xf numFmtId="165" fontId="0" fillId="0" borderId="0" xfId="2" applyNumberFormat="1" applyFont="1"/>
    <xf numFmtId="165" fontId="0" fillId="0" borderId="11" xfId="2" applyNumberFormat="1" applyFont="1" applyBorder="1" applyAlignment="1">
      <alignment horizontal="center" vertical="center"/>
    </xf>
    <xf numFmtId="165" fontId="0" fillId="0" borderId="13" xfId="2" applyNumberFormat="1" applyFont="1" applyBorder="1" applyAlignment="1">
      <alignment horizontal="center" vertical="center"/>
    </xf>
    <xf numFmtId="165" fontId="0" fillId="0" borderId="9" xfId="2" applyNumberFormat="1" applyFont="1" applyBorder="1" applyAlignment="1">
      <alignment horizontal="center" vertical="center"/>
    </xf>
    <xf numFmtId="165" fontId="0" fillId="0" borderId="10" xfId="2" applyNumberFormat="1" applyFont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10" fontId="1" fillId="0" borderId="9" xfId="2" applyNumberFormat="1" applyFont="1" applyBorder="1" applyAlignment="1">
      <alignment horizontal="center" vertical="center"/>
    </xf>
    <xf numFmtId="10" fontId="1" fillId="0" borderId="10" xfId="2" applyNumberFormat="1" applyFont="1" applyBorder="1" applyAlignment="1">
      <alignment horizontal="center" vertical="center"/>
    </xf>
    <xf numFmtId="10" fontId="1" fillId="0" borderId="0" xfId="2" applyNumberFormat="1" applyFont="1" applyBorder="1" applyAlignment="1">
      <alignment horizontal="center" vertical="center"/>
    </xf>
    <xf numFmtId="10" fontId="1" fillId="0" borderId="12" xfId="2" applyNumberFormat="1" applyFont="1" applyBorder="1" applyAlignment="1">
      <alignment horizontal="center" vertical="center"/>
    </xf>
    <xf numFmtId="10" fontId="0" fillId="0" borderId="2" xfId="2" applyNumberFormat="1" applyFont="1" applyBorder="1" applyAlignment="1">
      <alignment horizontal="center"/>
    </xf>
    <xf numFmtId="10" fontId="0" fillId="0" borderId="0" xfId="2" applyNumberFormat="1" applyFont="1" applyAlignment="1">
      <alignment horizontal="center"/>
    </xf>
    <xf numFmtId="10" fontId="0" fillId="0" borderId="5" xfId="2" applyNumberFormat="1" applyFont="1" applyBorder="1" applyAlignment="1">
      <alignment horizontal="center"/>
    </xf>
    <xf numFmtId="10" fontId="0" fillId="0" borderId="5" xfId="2" applyNumberFormat="1" applyFont="1" applyBorder="1" applyAlignment="1">
      <alignment horizontal="center" vertical="center"/>
    </xf>
    <xf numFmtId="10" fontId="1" fillId="0" borderId="6" xfId="2" applyNumberFormat="1" applyFont="1" applyBorder="1" applyAlignment="1">
      <alignment horizontal="center" vertical="center"/>
    </xf>
    <xf numFmtId="10" fontId="3" fillId="0" borderId="6" xfId="2" applyNumberFormat="1" applyFont="1" applyFill="1" applyBorder="1" applyAlignment="1">
      <alignment horizontal="center" vertical="center"/>
    </xf>
    <xf numFmtId="10" fontId="1" fillId="0" borderId="14" xfId="2" applyNumberFormat="1" applyFont="1" applyBorder="1" applyAlignment="1">
      <alignment horizontal="center" vertical="center"/>
    </xf>
    <xf numFmtId="10" fontId="1" fillId="0" borderId="15" xfId="2" applyNumberFormat="1" applyFont="1" applyBorder="1" applyAlignment="1">
      <alignment horizontal="center" vertical="center"/>
    </xf>
    <xf numFmtId="10" fontId="0" fillId="0" borderId="13" xfId="2" applyNumberFormat="1" applyFont="1" applyBorder="1" applyAlignment="1">
      <alignment horizontal="center"/>
    </xf>
    <xf numFmtId="10" fontId="0" fillId="0" borderId="14" xfId="2" applyNumberFormat="1" applyFont="1" applyBorder="1" applyAlignment="1">
      <alignment horizontal="center"/>
    </xf>
    <xf numFmtId="10" fontId="0" fillId="0" borderId="15" xfId="2" applyNumberFormat="1" applyFont="1" applyBorder="1" applyAlignment="1">
      <alignment horizontal="center"/>
    </xf>
    <xf numFmtId="1" fontId="0" fillId="0" borderId="6" xfId="1" applyNumberFormat="1" applyFont="1" applyBorder="1" applyAlignment="1">
      <alignment horizontal="center"/>
    </xf>
    <xf numFmtId="1" fontId="0" fillId="0" borderId="7" xfId="1" applyNumberFormat="1" applyFont="1" applyBorder="1" applyAlignment="1">
      <alignment horizontal="center"/>
    </xf>
    <xf numFmtId="11" fontId="0" fillId="0" borderId="0" xfId="2" applyNumberFormat="1" applyFont="1" applyBorder="1" applyAlignment="1">
      <alignment horizontal="center"/>
    </xf>
    <xf numFmtId="11" fontId="0" fillId="0" borderId="12" xfId="2" applyNumberFormat="1" applyFont="1" applyBorder="1" applyAlignment="1">
      <alignment horizontal="center"/>
    </xf>
    <xf numFmtId="0" fontId="0" fillId="0" borderId="0" xfId="2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center"/>
    </xf>
    <xf numFmtId="166" fontId="0" fillId="0" borderId="12" xfId="0" applyNumberFormat="1" applyBorder="1"/>
    <xf numFmtId="166" fontId="0" fillId="0" borderId="15" xfId="0" applyNumberFormat="1" applyBorder="1"/>
    <xf numFmtId="2" fontId="0" fillId="0" borderId="12" xfId="0" applyNumberFormat="1" applyBorder="1"/>
    <xf numFmtId="2" fontId="0" fillId="0" borderId="15" xfId="0" applyNumberFormat="1" applyBorder="1"/>
    <xf numFmtId="2" fontId="0" fillId="0" borderId="0" xfId="0" applyNumberFormat="1" applyBorder="1"/>
    <xf numFmtId="2" fontId="0" fillId="0" borderId="14" xfId="0" applyNumberFormat="1" applyBorder="1"/>
    <xf numFmtId="1" fontId="0" fillId="0" borderId="0" xfId="0" applyNumberFormat="1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2" fillId="0" borderId="0" xfId="0" applyFont="1" applyBorder="1" applyAlignment="1">
      <alignment horizontal="center"/>
    </xf>
    <xf numFmtId="3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0" xfId="0" applyNumberForma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0" fillId="0" borderId="12" xfId="0" applyNumberFormat="1" applyBorder="1" applyAlignment="1">
      <alignment horizontal="center"/>
    </xf>
    <xf numFmtId="165" fontId="1" fillId="0" borderId="0" xfId="2" applyNumberFormat="1" applyFont="1" applyBorder="1" applyAlignment="1">
      <alignment horizontal="center"/>
    </xf>
    <xf numFmtId="165" fontId="1" fillId="0" borderId="12" xfId="2" applyNumberFormat="1" applyFont="1" applyBorder="1" applyAlignment="1">
      <alignment horizontal="center"/>
    </xf>
    <xf numFmtId="165" fontId="0" fillId="0" borderId="0" xfId="2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10" fontId="2" fillId="0" borderId="3" xfId="2" applyNumberFormat="1" applyFont="1" applyBorder="1" applyAlignment="1">
      <alignment horizontal="center"/>
    </xf>
    <xf numFmtId="10" fontId="2" fillId="0" borderId="4" xfId="2" applyNumberFormat="1" applyFont="1" applyBorder="1" applyAlignment="1">
      <alignment horizontal="center"/>
    </xf>
    <xf numFmtId="10" fontId="6" fillId="0" borderId="0" xfId="2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workbookViewId="0"/>
  </sheetViews>
  <sheetFormatPr defaultRowHeight="15" x14ac:dyDescent="0.25"/>
  <cols>
    <col min="8" max="8" width="10.7109375" bestFit="1" customWidth="1"/>
    <col min="9" max="9" width="11.5703125" bestFit="1" customWidth="1"/>
  </cols>
  <sheetData>
    <row r="1" spans="1:9" ht="21" x14ac:dyDescent="0.35">
      <c r="A1" s="38" t="s">
        <v>0</v>
      </c>
    </row>
    <row r="3" spans="1:9" x14ac:dyDescent="0.25">
      <c r="A3" s="6" t="s">
        <v>7</v>
      </c>
      <c r="B3" s="7" t="s">
        <v>1</v>
      </c>
      <c r="C3" s="8" t="s">
        <v>2</v>
      </c>
      <c r="D3" s="8" t="s">
        <v>12</v>
      </c>
      <c r="E3" s="8" t="s">
        <v>3</v>
      </c>
      <c r="F3" s="8" t="s">
        <v>4</v>
      </c>
      <c r="G3" s="8" t="s">
        <v>5</v>
      </c>
      <c r="H3" s="8" t="s">
        <v>6</v>
      </c>
      <c r="I3" s="9" t="s">
        <v>13</v>
      </c>
    </row>
    <row r="4" spans="1:9" x14ac:dyDescent="0.25">
      <c r="A4" s="10">
        <v>1</v>
      </c>
      <c r="B4" s="23">
        <v>39.1</v>
      </c>
      <c r="C4" s="24">
        <v>25.1</v>
      </c>
      <c r="D4">
        <v>40</v>
      </c>
      <c r="E4" s="24">
        <v>40.9</v>
      </c>
      <c r="F4" s="24">
        <v>43.3</v>
      </c>
      <c r="G4" s="24">
        <v>126.8</v>
      </c>
      <c r="H4" s="24">
        <v>143</v>
      </c>
      <c r="I4" s="15">
        <v>134.80000000000001</v>
      </c>
    </row>
    <row r="5" spans="1:9" x14ac:dyDescent="0.25">
      <c r="A5" s="12">
        <v>2</v>
      </c>
      <c r="B5" s="26">
        <v>46.7</v>
      </c>
      <c r="C5" s="27">
        <v>29.8</v>
      </c>
      <c r="D5">
        <v>45.2</v>
      </c>
      <c r="E5" s="27">
        <v>41.7</v>
      </c>
      <c r="F5" s="27">
        <v>46.3</v>
      </c>
      <c r="G5" s="27">
        <v>130.69999999999999</v>
      </c>
      <c r="H5" s="27">
        <v>137.4</v>
      </c>
      <c r="I5" s="15">
        <v>120</v>
      </c>
    </row>
    <row r="6" spans="1:9" x14ac:dyDescent="0.25">
      <c r="A6" s="12">
        <v>3</v>
      </c>
      <c r="B6" s="26">
        <v>38.5</v>
      </c>
      <c r="C6" s="27">
        <v>20.6</v>
      </c>
      <c r="D6">
        <v>44.7</v>
      </c>
      <c r="E6" s="27">
        <v>41.3</v>
      </c>
      <c r="F6" s="27">
        <v>48.1</v>
      </c>
      <c r="G6" s="27">
        <v>127.7</v>
      </c>
      <c r="H6" s="27">
        <v>136.9</v>
      </c>
      <c r="I6" s="15">
        <v>121.5</v>
      </c>
    </row>
    <row r="7" spans="1:9" x14ac:dyDescent="0.25">
      <c r="A7" s="12">
        <v>4</v>
      </c>
      <c r="B7" s="26">
        <v>37.4</v>
      </c>
      <c r="C7" s="27">
        <v>36.700000000000003</v>
      </c>
      <c r="D7">
        <v>36</v>
      </c>
      <c r="E7" s="27">
        <v>38.5</v>
      </c>
      <c r="F7" s="27">
        <v>52.5</v>
      </c>
      <c r="G7" s="27">
        <v>133.80000000000001</v>
      </c>
      <c r="H7" s="27">
        <v>133.19999999999999</v>
      </c>
      <c r="I7" s="15">
        <v>128.4</v>
      </c>
    </row>
    <row r="8" spans="1:9" x14ac:dyDescent="0.25">
      <c r="A8" s="12">
        <v>5</v>
      </c>
      <c r="B8" s="26">
        <v>39.799999999999997</v>
      </c>
      <c r="C8" s="27">
        <v>16.5</v>
      </c>
      <c r="D8">
        <v>36.700000000000003</v>
      </c>
      <c r="E8" s="27">
        <v>41.4</v>
      </c>
      <c r="F8" s="27">
        <v>46.6</v>
      </c>
      <c r="G8" s="27">
        <v>115.8</v>
      </c>
      <c r="H8" s="27">
        <v>138.30000000000001</v>
      </c>
      <c r="I8" s="15">
        <v>118.5</v>
      </c>
    </row>
    <row r="9" spans="1:9" x14ac:dyDescent="0.25">
      <c r="A9" s="12">
        <v>6</v>
      </c>
      <c r="B9" s="26">
        <v>43.3</v>
      </c>
      <c r="C9" s="27">
        <v>20.8</v>
      </c>
      <c r="D9">
        <v>49.2</v>
      </c>
      <c r="E9" s="27">
        <v>43.7</v>
      </c>
      <c r="F9" s="27">
        <v>37.200000000000003</v>
      </c>
      <c r="G9" s="27">
        <v>123.7</v>
      </c>
      <c r="H9" s="27">
        <v>135.6</v>
      </c>
      <c r="I9" s="15">
        <v>114</v>
      </c>
    </row>
    <row r="10" spans="1:9" x14ac:dyDescent="0.25">
      <c r="A10" s="12">
        <v>7</v>
      </c>
      <c r="B10" s="26">
        <v>42.2</v>
      </c>
      <c r="C10" s="27">
        <v>26.1</v>
      </c>
      <c r="D10" s="27"/>
      <c r="E10" s="27">
        <v>38.700000000000003</v>
      </c>
      <c r="F10" s="27">
        <v>43.6</v>
      </c>
      <c r="G10" s="27">
        <v>126.3</v>
      </c>
      <c r="H10" s="27">
        <v>134.6</v>
      </c>
      <c r="I10" s="28"/>
    </row>
    <row r="11" spans="1:9" x14ac:dyDescent="0.25">
      <c r="A11" s="12">
        <v>8</v>
      </c>
      <c r="B11" s="26">
        <v>38.1</v>
      </c>
      <c r="C11" s="27"/>
      <c r="D11" s="27"/>
      <c r="E11" s="27">
        <v>39.200000000000003</v>
      </c>
      <c r="F11" s="27">
        <v>46.1</v>
      </c>
      <c r="G11" s="27">
        <v>124.2</v>
      </c>
      <c r="H11" s="27">
        <v>133.5</v>
      </c>
      <c r="I11" s="28"/>
    </row>
    <row r="12" spans="1:9" x14ac:dyDescent="0.25">
      <c r="A12" s="12">
        <v>9</v>
      </c>
      <c r="B12" s="26">
        <v>42.8</v>
      </c>
      <c r="C12" s="27"/>
      <c r="D12" s="27"/>
      <c r="E12" s="27"/>
      <c r="F12" s="27">
        <v>42.2</v>
      </c>
      <c r="G12" s="27">
        <v>124.5</v>
      </c>
      <c r="H12" s="27">
        <v>130.5</v>
      </c>
      <c r="I12" s="28"/>
    </row>
    <row r="13" spans="1:9" x14ac:dyDescent="0.25">
      <c r="A13" s="16">
        <v>10</v>
      </c>
      <c r="B13" s="29">
        <v>37.200000000000003</v>
      </c>
      <c r="C13" s="30"/>
      <c r="D13" s="30"/>
      <c r="E13" s="30"/>
      <c r="F13" s="30">
        <v>44.6</v>
      </c>
      <c r="G13" s="30">
        <v>119.8</v>
      </c>
      <c r="H13" s="30">
        <v>130.9</v>
      </c>
      <c r="I13" s="31"/>
    </row>
    <row r="14" spans="1:9" x14ac:dyDescent="0.25">
      <c r="A14" s="6" t="s">
        <v>8</v>
      </c>
      <c r="B14" s="32">
        <f>AVERAGE(B4:B13)</f>
        <v>40.510000000000005</v>
      </c>
      <c r="C14" s="32">
        <f t="shared" ref="C14:G14" si="0">AVERAGE(C4:C13)</f>
        <v>25.085714285714285</v>
      </c>
      <c r="D14" s="32">
        <f t="shared" si="0"/>
        <v>41.966666666666669</v>
      </c>
      <c r="E14" s="32">
        <f t="shared" si="0"/>
        <v>40.674999999999997</v>
      </c>
      <c r="F14" s="32">
        <f t="shared" si="0"/>
        <v>45.050000000000004</v>
      </c>
      <c r="G14" s="32">
        <f t="shared" si="0"/>
        <v>125.33</v>
      </c>
      <c r="H14" s="32">
        <f>AVERAGE(H4:H13)</f>
        <v>135.39000000000001</v>
      </c>
      <c r="I14" s="33">
        <f>AVERAGE(I4:I13)</f>
        <v>122.86666666666667</v>
      </c>
    </row>
    <row r="15" spans="1:9" x14ac:dyDescent="0.25">
      <c r="A15" s="34" t="s">
        <v>9</v>
      </c>
      <c r="B15" s="35">
        <f>_xlfn.STDEV.P(B4:B13)</f>
        <v>2.9524396691549857</v>
      </c>
      <c r="C15" s="35">
        <f t="shared" ref="C15:G15" si="1">_xlfn.STDEV.P(C4:C13)</f>
        <v>6.2145976933181997</v>
      </c>
      <c r="D15" s="35">
        <f t="shared" si="1"/>
        <v>4.786323107447795</v>
      </c>
      <c r="E15" s="35">
        <f t="shared" si="1"/>
        <v>1.657369904396722</v>
      </c>
      <c r="F15" s="35">
        <f t="shared" si="1"/>
        <v>3.8076895881886164</v>
      </c>
      <c r="G15" s="35">
        <f t="shared" si="1"/>
        <v>4.8509895897641346</v>
      </c>
      <c r="H15" s="35">
        <f>_xlfn.STDEV.P(H4:H13)</f>
        <v>3.5469564417962633</v>
      </c>
      <c r="I15" s="36">
        <f>_xlfn.STDEV.P(I4:I13)</f>
        <v>6.8409713410369539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5"/>
  <sheetViews>
    <sheetView zoomScale="85" zoomScaleNormal="85" workbookViewId="0">
      <selection activeCell="G25" sqref="G25"/>
    </sheetView>
  </sheetViews>
  <sheetFormatPr defaultRowHeight="15" x14ac:dyDescent="0.25"/>
  <sheetData>
    <row r="1" spans="1:5" ht="22.15" customHeight="1" x14ac:dyDescent="0.35">
      <c r="A1" s="38" t="s">
        <v>14</v>
      </c>
    </row>
    <row r="2" spans="1:5" x14ac:dyDescent="0.25">
      <c r="A2" s="117" t="s">
        <v>12</v>
      </c>
      <c r="B2" s="117"/>
      <c r="D2" s="117" t="s">
        <v>13</v>
      </c>
      <c r="E2" s="117"/>
    </row>
    <row r="3" spans="1:5" x14ac:dyDescent="0.25">
      <c r="A3" s="1" t="s">
        <v>10</v>
      </c>
      <c r="B3" s="1" t="s">
        <v>11</v>
      </c>
      <c r="D3" s="1" t="s">
        <v>10</v>
      </c>
      <c r="E3" s="1" t="s">
        <v>11</v>
      </c>
    </row>
    <row r="4" spans="1:5" x14ac:dyDescent="0.25">
      <c r="A4" s="4">
        <v>0.1</v>
      </c>
      <c r="B4" s="100">
        <v>0</v>
      </c>
      <c r="D4" s="4">
        <v>0.1</v>
      </c>
      <c r="E4" s="102">
        <v>0</v>
      </c>
    </row>
    <row r="5" spans="1:5" x14ac:dyDescent="0.25">
      <c r="A5" s="4">
        <v>0.18</v>
      </c>
      <c r="B5" s="100">
        <v>4.0500000000000001E-2</v>
      </c>
      <c r="D5" s="4">
        <v>0.9</v>
      </c>
      <c r="E5" s="102">
        <v>4.6674600000000002</v>
      </c>
    </row>
    <row r="6" spans="1:5" x14ac:dyDescent="0.25">
      <c r="A6" s="4">
        <v>0.22</v>
      </c>
      <c r="B6" s="100">
        <v>0.35309000000000001</v>
      </c>
      <c r="D6" s="4">
        <v>1.1000000000000001</v>
      </c>
      <c r="E6" s="102">
        <v>7.5929399999999996</v>
      </c>
    </row>
    <row r="7" spans="1:5" x14ac:dyDescent="0.25">
      <c r="A7" s="4">
        <v>0.26</v>
      </c>
      <c r="B7" s="100">
        <v>1.0845</v>
      </c>
      <c r="D7" s="4">
        <v>1.3</v>
      </c>
      <c r="E7" s="102">
        <v>10.835760000000001</v>
      </c>
    </row>
    <row r="8" spans="1:5" x14ac:dyDescent="0.25">
      <c r="A8" s="4">
        <v>0.3</v>
      </c>
      <c r="B8" s="100">
        <v>2.1966399999999999</v>
      </c>
      <c r="D8" s="4">
        <v>1.5</v>
      </c>
      <c r="E8" s="102">
        <v>14.31873</v>
      </c>
    </row>
    <row r="9" spans="1:5" x14ac:dyDescent="0.25">
      <c r="A9" s="4">
        <v>0.36</v>
      </c>
      <c r="B9" s="100">
        <v>4.3304499999999999</v>
      </c>
      <c r="D9" s="4">
        <v>1.8</v>
      </c>
      <c r="E9" s="102">
        <v>19.81626</v>
      </c>
    </row>
    <row r="10" spans="1:5" x14ac:dyDescent="0.25">
      <c r="A10" s="4">
        <v>0.44</v>
      </c>
      <c r="B10" s="100">
        <v>7.6494499999999999</v>
      </c>
      <c r="D10" s="4">
        <v>2.2000000000000002</v>
      </c>
      <c r="E10" s="102">
        <v>27.37997</v>
      </c>
    </row>
    <row r="11" spans="1:5" x14ac:dyDescent="0.25">
      <c r="A11" s="4">
        <v>0.52</v>
      </c>
      <c r="B11" s="100">
        <v>11.16751</v>
      </c>
      <c r="D11" s="4">
        <v>2.6</v>
      </c>
      <c r="E11" s="102">
        <v>34.942</v>
      </c>
    </row>
    <row r="12" spans="1:5" x14ac:dyDescent="0.25">
      <c r="A12" s="4">
        <v>0.62</v>
      </c>
      <c r="B12" s="100">
        <v>15.555720000000001</v>
      </c>
      <c r="D12" s="4">
        <v>3.1</v>
      </c>
      <c r="E12" s="102">
        <v>44.010249999999999</v>
      </c>
    </row>
    <row r="13" spans="1:5" x14ac:dyDescent="0.25">
      <c r="A13" s="4">
        <v>0.74</v>
      </c>
      <c r="B13" s="100">
        <v>20.531099999999999</v>
      </c>
      <c r="D13" s="4">
        <v>3.7</v>
      </c>
      <c r="E13" s="102">
        <v>53.902410000000003</v>
      </c>
    </row>
    <row r="14" spans="1:5" x14ac:dyDescent="0.25">
      <c r="A14" s="4">
        <v>0.86</v>
      </c>
      <c r="B14" s="100">
        <v>25.009139999999999</v>
      </c>
      <c r="D14" s="4">
        <v>4.3</v>
      </c>
      <c r="E14" s="102">
        <v>62.420169999999999</v>
      </c>
    </row>
    <row r="15" spans="1:5" x14ac:dyDescent="0.25">
      <c r="A15" s="4">
        <v>1</v>
      </c>
      <c r="B15" s="100">
        <v>29.616879999999998</v>
      </c>
      <c r="D15" s="4">
        <v>5</v>
      </c>
      <c r="E15" s="102">
        <v>70.555999999999997</v>
      </c>
    </row>
    <row r="16" spans="1:5" x14ac:dyDescent="0.25">
      <c r="A16" s="4">
        <v>1.2</v>
      </c>
      <c r="B16" s="100">
        <v>35.291629999999998</v>
      </c>
      <c r="D16" s="4">
        <v>6</v>
      </c>
      <c r="E16" s="102">
        <v>79.170419999999993</v>
      </c>
    </row>
    <row r="17" spans="1:5" x14ac:dyDescent="0.25">
      <c r="A17" s="4">
        <v>1.5</v>
      </c>
      <c r="B17" s="100">
        <v>42.425139999999999</v>
      </c>
      <c r="D17" s="4">
        <v>7.5</v>
      </c>
      <c r="E17" s="102">
        <v>87.073790000000002</v>
      </c>
    </row>
    <row r="18" spans="1:5" x14ac:dyDescent="0.25">
      <c r="A18" s="4">
        <v>1.8</v>
      </c>
      <c r="B18" s="100">
        <v>48.452379999999998</v>
      </c>
      <c r="D18" s="4">
        <v>9</v>
      </c>
      <c r="E18" s="102">
        <v>91.234080000000006</v>
      </c>
    </row>
    <row r="19" spans="1:5" x14ac:dyDescent="0.25">
      <c r="A19" s="4">
        <v>2.1</v>
      </c>
      <c r="B19" s="100">
        <v>53.626220000000004</v>
      </c>
      <c r="D19" s="4">
        <v>10.5</v>
      </c>
      <c r="E19" s="102">
        <v>93.526759999999996</v>
      </c>
    </row>
    <row r="20" spans="1:5" x14ac:dyDescent="0.25">
      <c r="A20" s="4">
        <v>2.5</v>
      </c>
      <c r="B20" s="100">
        <v>59.522239999999996</v>
      </c>
      <c r="D20" s="4">
        <v>12.5</v>
      </c>
      <c r="E20" s="102">
        <v>95.250230000000002</v>
      </c>
    </row>
    <row r="21" spans="1:5" x14ac:dyDescent="0.25">
      <c r="A21" s="4">
        <v>3</v>
      </c>
      <c r="B21" s="100">
        <v>65.838849999999994</v>
      </c>
      <c r="D21" s="4">
        <v>15</v>
      </c>
      <c r="E21" s="102">
        <v>96.412260000000003</v>
      </c>
    </row>
    <row r="22" spans="1:5" x14ac:dyDescent="0.25">
      <c r="A22" s="4">
        <v>3.6</v>
      </c>
      <c r="B22" s="100">
        <v>72.37303</v>
      </c>
      <c r="D22" s="4">
        <v>18</v>
      </c>
      <c r="E22" s="102">
        <v>97.354190000000003</v>
      </c>
    </row>
    <row r="23" spans="1:5" x14ac:dyDescent="0.25">
      <c r="A23" s="4">
        <v>4.2</v>
      </c>
      <c r="B23" s="100">
        <v>77.974990000000005</v>
      </c>
      <c r="D23" s="4">
        <v>21</v>
      </c>
      <c r="E23" s="102">
        <v>97.791579999999996</v>
      </c>
    </row>
    <row r="24" spans="1:5" x14ac:dyDescent="0.25">
      <c r="A24" s="4">
        <v>5</v>
      </c>
      <c r="B24" s="100">
        <v>84.146929999999998</v>
      </c>
      <c r="D24" s="4">
        <v>25</v>
      </c>
      <c r="E24" s="102">
        <v>98.155180000000001</v>
      </c>
    </row>
    <row r="25" spans="1:5" x14ac:dyDescent="0.25">
      <c r="A25" s="4">
        <v>6</v>
      </c>
      <c r="B25" s="100">
        <v>89.996660000000006</v>
      </c>
      <c r="D25" s="4">
        <v>30</v>
      </c>
      <c r="E25" s="102">
        <v>98.50273</v>
      </c>
    </row>
    <row r="26" spans="1:5" x14ac:dyDescent="0.25">
      <c r="A26" s="4">
        <v>7.2</v>
      </c>
      <c r="B26" s="100">
        <v>94.801969999999997</v>
      </c>
      <c r="D26" s="4">
        <v>36</v>
      </c>
      <c r="E26" s="102">
        <v>98.831199999999995</v>
      </c>
    </row>
    <row r="27" spans="1:5" x14ac:dyDescent="0.25">
      <c r="A27" s="4">
        <v>8.6</v>
      </c>
      <c r="B27" s="100">
        <v>97.964659999999995</v>
      </c>
      <c r="D27" s="4">
        <v>43</v>
      </c>
      <c r="E27" s="102">
        <v>99.13758</v>
      </c>
    </row>
    <row r="28" spans="1:5" x14ac:dyDescent="0.25">
      <c r="A28" s="4">
        <v>10.199999999999999</v>
      </c>
      <c r="B28" s="100">
        <v>99.466620000000006</v>
      </c>
      <c r="D28" s="4">
        <v>51</v>
      </c>
      <c r="E28" s="102">
        <v>99.417900000000003</v>
      </c>
    </row>
    <row r="29" spans="1:5" x14ac:dyDescent="0.25">
      <c r="A29" s="4">
        <v>12.2</v>
      </c>
      <c r="B29" s="100">
        <v>99.945620000000005</v>
      </c>
      <c r="D29" s="4">
        <v>61</v>
      </c>
      <c r="E29" s="102">
        <v>99.666110000000003</v>
      </c>
    </row>
    <row r="30" spans="1:5" x14ac:dyDescent="0.25">
      <c r="A30" s="4">
        <v>14.6</v>
      </c>
      <c r="B30" s="100">
        <v>100</v>
      </c>
      <c r="D30" s="4">
        <v>73</v>
      </c>
      <c r="E30" s="102">
        <v>99.876170000000002</v>
      </c>
    </row>
    <row r="31" spans="1:5" x14ac:dyDescent="0.25">
      <c r="A31" s="4">
        <v>17.399999999999999</v>
      </c>
      <c r="B31" s="100">
        <v>100</v>
      </c>
      <c r="D31" s="4">
        <v>87</v>
      </c>
      <c r="E31" s="102">
        <v>100</v>
      </c>
    </row>
    <row r="32" spans="1:5" x14ac:dyDescent="0.25">
      <c r="A32" s="4">
        <v>20.6</v>
      </c>
      <c r="B32" s="100">
        <v>100</v>
      </c>
      <c r="D32" s="4">
        <v>103</v>
      </c>
      <c r="E32" s="102">
        <v>100</v>
      </c>
    </row>
    <row r="33" spans="1:5" x14ac:dyDescent="0.25">
      <c r="A33" s="4">
        <v>24.6</v>
      </c>
      <c r="B33" s="100">
        <v>100</v>
      </c>
      <c r="D33" s="4">
        <v>123</v>
      </c>
      <c r="E33" s="102">
        <v>100</v>
      </c>
    </row>
    <row r="34" spans="1:5" x14ac:dyDescent="0.25">
      <c r="A34" s="4">
        <v>29.4</v>
      </c>
      <c r="B34" s="100">
        <v>100</v>
      </c>
      <c r="D34" s="4">
        <v>147</v>
      </c>
      <c r="E34" s="102">
        <v>100</v>
      </c>
    </row>
    <row r="35" spans="1:5" x14ac:dyDescent="0.25">
      <c r="A35" s="5">
        <v>35</v>
      </c>
      <c r="B35" s="101">
        <v>100</v>
      </c>
      <c r="D35" s="5">
        <v>175</v>
      </c>
      <c r="E35" s="103">
        <v>100</v>
      </c>
    </row>
  </sheetData>
  <mergeCells count="2">
    <mergeCell ref="A2:B2"/>
    <mergeCell ref="D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8"/>
  <sheetViews>
    <sheetView tabSelected="1" workbookViewId="0">
      <selection activeCell="A18" sqref="A18"/>
    </sheetView>
  </sheetViews>
  <sheetFormatPr defaultRowHeight="15" x14ac:dyDescent="0.25"/>
  <cols>
    <col min="1" max="1" width="37.42578125" bestFit="1" customWidth="1"/>
    <col min="2" max="9" width="9.5703125" bestFit="1" customWidth="1"/>
  </cols>
  <sheetData>
    <row r="1" spans="1:9" ht="21" x14ac:dyDescent="0.35">
      <c r="A1" s="38" t="s">
        <v>15</v>
      </c>
    </row>
    <row r="2" spans="1:9" x14ac:dyDescent="0.25">
      <c r="A2" s="118" t="s">
        <v>12</v>
      </c>
      <c r="B2" s="118"/>
      <c r="C2" s="118"/>
      <c r="D2" s="118"/>
      <c r="E2" s="118"/>
      <c r="F2" s="118"/>
      <c r="G2" s="118"/>
      <c r="H2" s="118"/>
      <c r="I2" s="118"/>
    </row>
    <row r="3" spans="1:9" x14ac:dyDescent="0.25">
      <c r="A3" s="6" t="s">
        <v>7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22</v>
      </c>
      <c r="I3" s="9" t="s">
        <v>23</v>
      </c>
    </row>
    <row r="4" spans="1:9" x14ac:dyDescent="0.25">
      <c r="A4" s="12">
        <v>1</v>
      </c>
      <c r="B4" s="14">
        <v>17.399999999999999</v>
      </c>
      <c r="C4" s="14">
        <v>4.5999999999999996</v>
      </c>
      <c r="D4" s="14">
        <v>-10</v>
      </c>
      <c r="E4" s="14">
        <v>-23.4</v>
      </c>
      <c r="F4" s="14">
        <v>-51.5</v>
      </c>
      <c r="G4" s="14">
        <v>-68.400000000000006</v>
      </c>
      <c r="H4" s="14">
        <v>-68.8</v>
      </c>
      <c r="I4" s="15">
        <v>-71.7</v>
      </c>
    </row>
    <row r="5" spans="1:9" x14ac:dyDescent="0.25">
      <c r="A5" s="12">
        <v>2</v>
      </c>
      <c r="B5" s="14">
        <v>18.399999999999999</v>
      </c>
      <c r="C5" s="14">
        <v>4.3</v>
      </c>
      <c r="D5" s="14">
        <v>-10.3</v>
      </c>
      <c r="E5" s="14">
        <v>-23.3</v>
      </c>
      <c r="F5" s="14">
        <v>-53.2</v>
      </c>
      <c r="G5" s="14">
        <v>-69.7</v>
      </c>
      <c r="H5" s="14">
        <v>-69.2</v>
      </c>
      <c r="I5" s="15">
        <v>-71.900000000000006</v>
      </c>
    </row>
    <row r="6" spans="1:9" x14ac:dyDescent="0.25">
      <c r="A6" s="12">
        <v>3</v>
      </c>
      <c r="B6" s="14">
        <v>19.600000000000001</v>
      </c>
      <c r="C6" s="14">
        <v>3.9</v>
      </c>
      <c r="D6" s="14">
        <v>-10.9</v>
      </c>
      <c r="E6" s="14">
        <v>-23.7</v>
      </c>
      <c r="F6" s="14">
        <v>-52.5</v>
      </c>
      <c r="G6" s="14">
        <v>-69.8</v>
      </c>
      <c r="H6" s="14">
        <v>-69.8</v>
      </c>
      <c r="I6" s="15">
        <v>-71.7</v>
      </c>
    </row>
    <row r="7" spans="1:9" x14ac:dyDescent="0.25">
      <c r="A7" s="10" t="s">
        <v>24</v>
      </c>
      <c r="B7" s="24">
        <f>AVERAGE(B4:B6)</f>
        <v>18.466666666666665</v>
      </c>
      <c r="C7" s="24">
        <f t="shared" ref="C7:I7" si="0">AVERAGE(C4:C6)</f>
        <v>4.2666666666666666</v>
      </c>
      <c r="D7" s="24">
        <f t="shared" si="0"/>
        <v>-10.4</v>
      </c>
      <c r="E7" s="24">
        <f t="shared" si="0"/>
        <v>-23.466666666666669</v>
      </c>
      <c r="F7" s="24">
        <f t="shared" si="0"/>
        <v>-52.4</v>
      </c>
      <c r="G7" s="24">
        <f t="shared" si="0"/>
        <v>-69.300000000000011</v>
      </c>
      <c r="H7" s="24">
        <f t="shared" si="0"/>
        <v>-69.266666666666666</v>
      </c>
      <c r="I7" s="25">
        <f t="shared" si="0"/>
        <v>-71.766666666666666</v>
      </c>
    </row>
    <row r="8" spans="1:9" x14ac:dyDescent="0.25">
      <c r="A8" s="39" t="s">
        <v>9</v>
      </c>
      <c r="B8" s="18">
        <f>_xlfn.STDEV.P(B4:B6)</f>
        <v>0.89938250421547061</v>
      </c>
      <c r="C8" s="18">
        <f t="shared" ref="C8:I8" si="1">_xlfn.STDEV.P(C4:C6)</f>
        <v>0.28674417556808746</v>
      </c>
      <c r="D8" s="18">
        <f t="shared" si="1"/>
        <v>0.37416573867739422</v>
      </c>
      <c r="E8" s="18">
        <f t="shared" si="1"/>
        <v>0.16996731711975913</v>
      </c>
      <c r="F8" s="18">
        <f t="shared" si="1"/>
        <v>0.69761498454854609</v>
      </c>
      <c r="G8" s="18">
        <f t="shared" si="1"/>
        <v>0.63770421565696345</v>
      </c>
      <c r="H8" s="18">
        <f t="shared" si="1"/>
        <v>0.41096093353126478</v>
      </c>
      <c r="I8" s="19">
        <f t="shared" si="1"/>
        <v>9.4280904158207682E-2</v>
      </c>
    </row>
    <row r="9" spans="1:9" x14ac:dyDescent="0.25">
      <c r="A9" s="16" t="s">
        <v>45</v>
      </c>
      <c r="B9" s="20">
        <f>1.96*B8/SQRT(3)</f>
        <v>1.0177471125899538</v>
      </c>
      <c r="C9" s="20">
        <f t="shared" ref="C9:I9" si="2">1.96*C8/SQRT(3)</f>
        <v>0.32448158082747353</v>
      </c>
      <c r="D9" s="20">
        <f t="shared" si="2"/>
        <v>0.42340839229598026</v>
      </c>
      <c r="E9" s="20">
        <f t="shared" si="2"/>
        <v>0.19233612553336157</v>
      </c>
      <c r="F9" s="20">
        <f t="shared" si="2"/>
        <v>0.78942567027484667</v>
      </c>
      <c r="G9" s="20">
        <f t="shared" si="2"/>
        <v>0.72163025312289775</v>
      </c>
      <c r="H9" s="20">
        <f t="shared" si="2"/>
        <v>0.46504607497736344</v>
      </c>
      <c r="I9" s="21">
        <f t="shared" si="2"/>
        <v>0.10668888657455772</v>
      </c>
    </row>
    <row r="11" spans="1:9" x14ac:dyDescent="0.25">
      <c r="A11" s="118" t="s">
        <v>13</v>
      </c>
      <c r="B11" s="118"/>
      <c r="C11" s="118"/>
      <c r="D11" s="118"/>
      <c r="E11" s="118"/>
      <c r="F11" s="118"/>
      <c r="G11" s="118"/>
      <c r="H11" s="118"/>
      <c r="I11" s="118"/>
    </row>
    <row r="12" spans="1:9" x14ac:dyDescent="0.25">
      <c r="A12" s="6" t="s">
        <v>7</v>
      </c>
      <c r="B12" s="8" t="s">
        <v>16</v>
      </c>
      <c r="C12" s="8" t="s">
        <v>17</v>
      </c>
      <c r="D12" s="8" t="s">
        <v>18</v>
      </c>
      <c r="E12" s="8" t="s">
        <v>19</v>
      </c>
      <c r="F12" s="8" t="s">
        <v>20</v>
      </c>
      <c r="G12" s="8" t="s">
        <v>21</v>
      </c>
      <c r="H12" s="8" t="s">
        <v>22</v>
      </c>
      <c r="I12" s="9" t="s">
        <v>23</v>
      </c>
    </row>
    <row r="13" spans="1:9" x14ac:dyDescent="0.25">
      <c r="A13" s="12">
        <v>1</v>
      </c>
      <c r="B13" s="37">
        <v>5.2</v>
      </c>
      <c r="C13" s="37">
        <v>4.5999999999999996</v>
      </c>
      <c r="D13" s="37">
        <v>4.5999999999999996</v>
      </c>
      <c r="E13" s="37">
        <v>3.6</v>
      </c>
      <c r="F13" s="37">
        <v>2.9</v>
      </c>
      <c r="G13" s="37">
        <v>2.6</v>
      </c>
      <c r="H13" s="37">
        <v>2.2999999999999998</v>
      </c>
      <c r="I13" s="11">
        <v>2.8</v>
      </c>
    </row>
    <row r="14" spans="1:9" x14ac:dyDescent="0.25">
      <c r="A14" s="12">
        <v>2</v>
      </c>
      <c r="B14" s="37">
        <v>5</v>
      </c>
      <c r="C14" s="37">
        <v>4.7</v>
      </c>
      <c r="D14" s="37">
        <v>4.0999999999999996</v>
      </c>
      <c r="E14" s="37">
        <v>3.8</v>
      </c>
      <c r="F14" s="37">
        <v>2.9</v>
      </c>
      <c r="G14" s="37">
        <v>2.7</v>
      </c>
      <c r="H14" s="37">
        <v>2.4</v>
      </c>
      <c r="I14" s="15">
        <v>3.4</v>
      </c>
    </row>
    <row r="15" spans="1:9" x14ac:dyDescent="0.25">
      <c r="A15" s="12">
        <v>3</v>
      </c>
      <c r="B15" s="37">
        <v>5.3</v>
      </c>
      <c r="C15" s="37">
        <v>4.9000000000000004</v>
      </c>
      <c r="D15" s="37">
        <v>4.5999999999999996</v>
      </c>
      <c r="E15" s="37">
        <v>4</v>
      </c>
      <c r="F15" s="37">
        <v>2.6</v>
      </c>
      <c r="G15" s="37">
        <v>2.8</v>
      </c>
      <c r="H15" s="37">
        <v>1.8</v>
      </c>
      <c r="I15" s="15">
        <v>3.1</v>
      </c>
    </row>
    <row r="16" spans="1:9" x14ac:dyDescent="0.25">
      <c r="A16" s="10" t="s">
        <v>24</v>
      </c>
      <c r="B16" s="24">
        <f>AVERAGE(B13:B15)</f>
        <v>5.166666666666667</v>
      </c>
      <c r="C16" s="24">
        <f t="shared" ref="C16" si="3">AVERAGE(C13:C15)</f>
        <v>4.7333333333333334</v>
      </c>
      <c r="D16" s="24">
        <f t="shared" ref="D16" si="4">AVERAGE(D13:D15)</f>
        <v>4.4333333333333327</v>
      </c>
      <c r="E16" s="24">
        <f t="shared" ref="E16" si="5">AVERAGE(E13:E15)</f>
        <v>3.8000000000000003</v>
      </c>
      <c r="F16" s="24">
        <f t="shared" ref="F16" si="6">AVERAGE(F13:F15)</f>
        <v>2.8000000000000003</v>
      </c>
      <c r="G16" s="24">
        <f t="shared" ref="G16" si="7">AVERAGE(G13:G15)</f>
        <v>2.7000000000000006</v>
      </c>
      <c r="H16" s="24">
        <f t="shared" ref="H16" si="8">AVERAGE(H13:H15)</f>
        <v>2.1666666666666665</v>
      </c>
      <c r="I16" s="25">
        <f t="shared" ref="I16" si="9">AVERAGE(I13:I15)</f>
        <v>3.0999999999999996</v>
      </c>
    </row>
    <row r="17" spans="1:9" x14ac:dyDescent="0.25">
      <c r="A17" s="39" t="s">
        <v>9</v>
      </c>
      <c r="B17" s="18">
        <f>_xlfn.STDEV.P(B13:B15)</f>
        <v>0.12472191289246468</v>
      </c>
      <c r="C17" s="18">
        <f t="shared" ref="C17:I17" si="10">_xlfn.STDEV.P(C13:C15)</f>
        <v>0.12472191289246498</v>
      </c>
      <c r="D17" s="18">
        <f t="shared" si="10"/>
        <v>0.23570226039551584</v>
      </c>
      <c r="E17" s="18">
        <f t="shared" si="10"/>
        <v>0.16329931618554516</v>
      </c>
      <c r="F17" s="18">
        <f t="shared" si="10"/>
        <v>0.14142135623730942</v>
      </c>
      <c r="G17" s="18">
        <f t="shared" si="10"/>
        <v>8.1649658092772498E-2</v>
      </c>
      <c r="H17" s="18">
        <f t="shared" si="10"/>
        <v>0.26246692913372949</v>
      </c>
      <c r="I17" s="19">
        <f t="shared" si="10"/>
        <v>0.24494897427831785</v>
      </c>
    </row>
    <row r="18" spans="1:9" x14ac:dyDescent="0.25">
      <c r="A18" s="16" t="s">
        <v>45</v>
      </c>
      <c r="B18" s="20">
        <f>1.96*B17/SQRT(3)</f>
        <v>0.14113613076532669</v>
      </c>
      <c r="C18" s="20">
        <f t="shared" ref="C18" si="11">1.96*C17/SQRT(3)</f>
        <v>0.14113613076532705</v>
      </c>
      <c r="D18" s="20">
        <f t="shared" ref="D18" si="12">1.96*D17/SQRT(3)</f>
        <v>0.26672221643639049</v>
      </c>
      <c r="E18" s="20">
        <f t="shared" ref="E18" si="13">1.96*E17/SQRT(3)</f>
        <v>0.18479057215008438</v>
      </c>
      <c r="F18" s="20">
        <f t="shared" ref="F18" si="14">1.96*F17/SQRT(3)</f>
        <v>0.16003332986183422</v>
      </c>
      <c r="G18" s="20">
        <f t="shared" ref="G18" si="15">1.96*G17/SQRT(3)</f>
        <v>9.2395286075042105E-2</v>
      </c>
      <c r="H18" s="20">
        <f t="shared" ref="H18" si="16">1.96*H17/SQRT(3)</f>
        <v>0.29700929028991702</v>
      </c>
      <c r="I18" s="21">
        <f t="shared" ref="I18" si="17">1.96*I17/SQRT(3)</f>
        <v>0.2771858582251267</v>
      </c>
    </row>
  </sheetData>
  <mergeCells count="2">
    <mergeCell ref="A2:I2"/>
    <mergeCell ref="A11:I1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6"/>
  <sheetViews>
    <sheetView zoomScale="85" zoomScaleNormal="85" workbookViewId="0">
      <selection activeCell="N26" sqref="N26"/>
    </sheetView>
  </sheetViews>
  <sheetFormatPr defaultRowHeight="15" x14ac:dyDescent="0.25"/>
  <cols>
    <col min="4" max="4" width="11.28515625" bestFit="1" customWidth="1"/>
    <col min="9" max="9" width="11.28515625" bestFit="1" customWidth="1"/>
  </cols>
  <sheetData>
    <row r="1" spans="1:9" ht="23.25" x14ac:dyDescent="0.35">
      <c r="A1" s="76" t="s">
        <v>37</v>
      </c>
    </row>
    <row r="2" spans="1:9" x14ac:dyDescent="0.25">
      <c r="A2" s="119" t="s">
        <v>12</v>
      </c>
      <c r="B2" s="120"/>
      <c r="C2" s="120"/>
      <c r="D2" s="121"/>
      <c r="F2" s="119" t="s">
        <v>31</v>
      </c>
      <c r="G2" s="120"/>
      <c r="H2" s="120"/>
      <c r="I2" s="121"/>
    </row>
    <row r="3" spans="1:9" x14ac:dyDescent="0.25">
      <c r="A3" s="6"/>
      <c r="B3" s="6" t="s">
        <v>34</v>
      </c>
      <c r="C3" s="1" t="s">
        <v>35</v>
      </c>
      <c r="D3" s="1" t="s">
        <v>36</v>
      </c>
      <c r="F3" s="6"/>
      <c r="G3" s="6" t="s">
        <v>34</v>
      </c>
      <c r="H3" s="1" t="s">
        <v>35</v>
      </c>
      <c r="I3" s="1" t="s">
        <v>36</v>
      </c>
    </row>
    <row r="4" spans="1:9" x14ac:dyDescent="0.25">
      <c r="A4" s="1" t="s">
        <v>10</v>
      </c>
      <c r="B4" s="1" t="s">
        <v>11</v>
      </c>
      <c r="C4" s="1" t="s">
        <v>11</v>
      </c>
      <c r="D4" s="1" t="s">
        <v>11</v>
      </c>
      <c r="F4" s="1" t="s">
        <v>10</v>
      </c>
      <c r="G4" s="1" t="s">
        <v>11</v>
      </c>
      <c r="H4" s="1" t="s">
        <v>11</v>
      </c>
      <c r="I4" s="1" t="s">
        <v>11</v>
      </c>
    </row>
    <row r="5" spans="1:9" x14ac:dyDescent="0.25">
      <c r="A5" s="4">
        <v>0.5</v>
      </c>
      <c r="B5" s="104">
        <v>0</v>
      </c>
      <c r="C5" s="104">
        <v>0</v>
      </c>
      <c r="D5" s="102">
        <v>0</v>
      </c>
      <c r="F5" s="4">
        <v>0.5</v>
      </c>
      <c r="G5" s="104">
        <v>0</v>
      </c>
      <c r="H5" s="104">
        <v>0</v>
      </c>
      <c r="I5" s="102">
        <v>0</v>
      </c>
    </row>
    <row r="6" spans="1:9" x14ac:dyDescent="0.25">
      <c r="A6" s="4">
        <v>0.9</v>
      </c>
      <c r="B6" s="104">
        <v>43.509740000000001</v>
      </c>
      <c r="C6" s="104">
        <v>17.700330000000001</v>
      </c>
      <c r="D6" s="102">
        <v>0.62256999999999996</v>
      </c>
      <c r="F6" s="4">
        <v>4.5</v>
      </c>
      <c r="G6" s="104">
        <v>3.4870299999999999</v>
      </c>
      <c r="H6" s="104">
        <v>18.029800000000002</v>
      </c>
      <c r="I6" s="102">
        <v>20.77636</v>
      </c>
    </row>
    <row r="7" spans="1:9" x14ac:dyDescent="0.25">
      <c r="A7" s="4">
        <v>1.1000000000000001</v>
      </c>
      <c r="B7" s="104">
        <v>59.003860000000003</v>
      </c>
      <c r="C7" s="104">
        <v>25.08372</v>
      </c>
      <c r="D7" s="102">
        <v>0.87756000000000001</v>
      </c>
      <c r="F7" s="4">
        <v>5.5</v>
      </c>
      <c r="G7" s="104">
        <v>4.4683799999999998</v>
      </c>
      <c r="H7" s="104">
        <v>20.718820000000001</v>
      </c>
      <c r="I7" s="102">
        <v>24.08625</v>
      </c>
    </row>
    <row r="8" spans="1:9" x14ac:dyDescent="0.25">
      <c r="A8" s="4">
        <v>1.3</v>
      </c>
      <c r="B8" s="104">
        <v>70.934049999999999</v>
      </c>
      <c r="C8" s="104">
        <v>31.589980000000001</v>
      </c>
      <c r="D8" s="102">
        <v>1.09914</v>
      </c>
      <c r="F8" s="4">
        <v>6.5</v>
      </c>
      <c r="G8" s="104">
        <v>5.4744799999999998</v>
      </c>
      <c r="H8" s="104">
        <v>22.94425</v>
      </c>
      <c r="I8" s="102">
        <v>26.916319999999999</v>
      </c>
    </row>
    <row r="9" spans="1:9" x14ac:dyDescent="0.25">
      <c r="A9" s="4">
        <v>1.5</v>
      </c>
      <c r="B9" s="104">
        <v>79.955479999999994</v>
      </c>
      <c r="C9" s="104">
        <v>37.311610000000002</v>
      </c>
      <c r="D9" s="102">
        <v>1.2997700000000001</v>
      </c>
      <c r="F9" s="4">
        <v>7.5</v>
      </c>
      <c r="G9" s="104">
        <v>6.4822300000000004</v>
      </c>
      <c r="H9" s="104">
        <v>24.801010000000002</v>
      </c>
      <c r="I9" s="102">
        <v>29.346630000000001</v>
      </c>
    </row>
    <row r="10" spans="1:9" x14ac:dyDescent="0.25">
      <c r="A10" s="4">
        <v>1.8</v>
      </c>
      <c r="B10" s="104">
        <v>89.572239999999994</v>
      </c>
      <c r="C10" s="104">
        <v>44.656959999999998</v>
      </c>
      <c r="D10" s="102">
        <v>1.5707599999999999</v>
      </c>
      <c r="F10" s="4">
        <v>9</v>
      </c>
      <c r="G10" s="104">
        <v>7.9616499999999997</v>
      </c>
      <c r="H10" s="104">
        <v>27.092390000000002</v>
      </c>
      <c r="I10" s="102">
        <v>32.42277</v>
      </c>
    </row>
    <row r="11" spans="1:9" x14ac:dyDescent="0.25">
      <c r="A11" s="4">
        <v>2.2000000000000002</v>
      </c>
      <c r="B11" s="104">
        <v>96.72784</v>
      </c>
      <c r="C11" s="104">
        <v>52.449930000000002</v>
      </c>
      <c r="D11" s="102">
        <v>1.9042699999999999</v>
      </c>
      <c r="F11" s="4">
        <v>11</v>
      </c>
      <c r="G11" s="104">
        <v>9.8369900000000001</v>
      </c>
      <c r="H11" s="104">
        <v>29.471599999999999</v>
      </c>
      <c r="I11" s="102">
        <v>35.671019999999999</v>
      </c>
    </row>
    <row r="12" spans="1:9" x14ac:dyDescent="0.25">
      <c r="A12" s="4">
        <v>2.6</v>
      </c>
      <c r="B12" s="104">
        <v>98.880459999999999</v>
      </c>
      <c r="C12" s="104">
        <v>58.190950000000001</v>
      </c>
      <c r="D12" s="102">
        <v>2.2319100000000001</v>
      </c>
      <c r="F12" s="4">
        <v>13</v>
      </c>
      <c r="G12" s="104">
        <v>11.5596</v>
      </c>
      <c r="H12" s="104">
        <v>31.299779999999998</v>
      </c>
      <c r="I12" s="102">
        <v>38.13212</v>
      </c>
    </row>
    <row r="13" spans="1:9" x14ac:dyDescent="0.25">
      <c r="A13" s="4">
        <v>3.1</v>
      </c>
      <c r="B13" s="104">
        <v>98.946600000000004</v>
      </c>
      <c r="C13" s="104">
        <v>63.040430000000001</v>
      </c>
      <c r="D13" s="102">
        <v>2.66432</v>
      </c>
      <c r="F13" s="4">
        <v>15.5</v>
      </c>
      <c r="G13" s="104">
        <v>13.465310000000001</v>
      </c>
      <c r="H13" s="104">
        <v>33.085680000000004</v>
      </c>
      <c r="I13" s="102">
        <v>40.392569999999999</v>
      </c>
    </row>
    <row r="14" spans="1:9" x14ac:dyDescent="0.25">
      <c r="A14" s="4">
        <v>3.7</v>
      </c>
      <c r="B14" s="104">
        <v>98.946600000000004</v>
      </c>
      <c r="C14" s="104">
        <v>66.314830000000001</v>
      </c>
      <c r="D14" s="102">
        <v>3.2574900000000002</v>
      </c>
      <c r="F14" s="4">
        <v>18.5</v>
      </c>
      <c r="G14" s="104">
        <v>15.3774</v>
      </c>
      <c r="H14" s="104">
        <v>34.783969999999997</v>
      </c>
      <c r="I14" s="102">
        <v>42.283029999999997</v>
      </c>
    </row>
    <row r="15" spans="1:9" x14ac:dyDescent="0.25">
      <c r="A15" s="4">
        <v>4.3</v>
      </c>
      <c r="B15" s="104">
        <v>98.946600000000004</v>
      </c>
      <c r="C15" s="104">
        <v>67.869119999999995</v>
      </c>
      <c r="D15" s="102">
        <v>3.9578700000000002</v>
      </c>
      <c r="F15" s="4">
        <v>21.5</v>
      </c>
      <c r="G15" s="104">
        <v>16.924160000000001</v>
      </c>
      <c r="H15" s="104">
        <v>36.201329999999999</v>
      </c>
      <c r="I15" s="102">
        <v>43.635370000000002</v>
      </c>
    </row>
    <row r="16" spans="1:9" x14ac:dyDescent="0.25">
      <c r="A16" s="4">
        <v>5</v>
      </c>
      <c r="B16" s="104">
        <v>98.946600000000004</v>
      </c>
      <c r="C16" s="104">
        <v>68.666089999999997</v>
      </c>
      <c r="D16" s="102">
        <v>4.9073000000000002</v>
      </c>
      <c r="F16" s="4">
        <v>25</v>
      </c>
      <c r="G16" s="104">
        <v>18.375530000000001</v>
      </c>
      <c r="H16" s="104">
        <v>37.638719999999999</v>
      </c>
      <c r="I16" s="102">
        <v>44.876730000000002</v>
      </c>
    </row>
    <row r="17" spans="1:9" x14ac:dyDescent="0.25">
      <c r="A17" s="4">
        <v>6</v>
      </c>
      <c r="B17" s="104">
        <v>98.974199999999996</v>
      </c>
      <c r="C17" s="104">
        <v>69.1738</v>
      </c>
      <c r="D17" s="102">
        <v>6.4412599999999998</v>
      </c>
      <c r="F17" s="4">
        <v>30</v>
      </c>
      <c r="G17" s="104">
        <v>20.006270000000001</v>
      </c>
      <c r="H17" s="104">
        <v>39.395409999999998</v>
      </c>
      <c r="I17" s="102">
        <v>46.430480000000003</v>
      </c>
    </row>
    <row r="18" spans="1:9" x14ac:dyDescent="0.25">
      <c r="A18" s="4">
        <v>7.5</v>
      </c>
      <c r="B18" s="104">
        <v>99.043199999999999</v>
      </c>
      <c r="C18" s="104">
        <v>69.685910000000007</v>
      </c>
      <c r="D18" s="102">
        <v>8.9382900000000003</v>
      </c>
      <c r="F18" s="4">
        <v>37.5</v>
      </c>
      <c r="G18" s="104">
        <v>21.9099</v>
      </c>
      <c r="H18" s="104">
        <v>41.46613</v>
      </c>
      <c r="I18" s="102">
        <v>48.710990000000002</v>
      </c>
    </row>
    <row r="19" spans="1:9" x14ac:dyDescent="0.25">
      <c r="A19" s="4">
        <v>9</v>
      </c>
      <c r="B19" s="104">
        <v>99.153599999999997</v>
      </c>
      <c r="C19" s="104">
        <v>70.342209999999994</v>
      </c>
      <c r="D19" s="102">
        <v>11.48489</v>
      </c>
      <c r="F19" s="4">
        <v>45</v>
      </c>
      <c r="G19" s="104">
        <v>23.543340000000001</v>
      </c>
      <c r="H19" s="104">
        <v>43.001469999999998</v>
      </c>
      <c r="I19" s="102">
        <v>51.00779</v>
      </c>
    </row>
    <row r="20" spans="1:9" x14ac:dyDescent="0.25">
      <c r="A20" s="4">
        <v>10.5</v>
      </c>
      <c r="B20" s="104">
        <v>99.305400000000006</v>
      </c>
      <c r="C20" s="104">
        <v>71.149630000000002</v>
      </c>
      <c r="D20" s="102">
        <v>13.97382</v>
      </c>
      <c r="F20" s="4">
        <v>52.5</v>
      </c>
      <c r="G20" s="104">
        <v>25.105509999999999</v>
      </c>
      <c r="H20" s="104">
        <v>44.328609999999998</v>
      </c>
      <c r="I20" s="102">
        <v>53.266269999999999</v>
      </c>
    </row>
    <row r="21" spans="1:9" x14ac:dyDescent="0.25">
      <c r="A21" s="4">
        <v>12.5</v>
      </c>
      <c r="B21" s="104">
        <v>99.512299999999996</v>
      </c>
      <c r="C21" s="104">
        <v>72.239310000000003</v>
      </c>
      <c r="D21" s="102">
        <v>17.09328</v>
      </c>
      <c r="F21" s="4">
        <v>62.5</v>
      </c>
      <c r="G21" s="104">
        <v>27.200579999999999</v>
      </c>
      <c r="H21" s="104">
        <v>46.243380000000002</v>
      </c>
      <c r="I21" s="102">
        <v>56.195169999999997</v>
      </c>
    </row>
    <row r="22" spans="1:9" x14ac:dyDescent="0.25">
      <c r="A22" s="4">
        <v>15</v>
      </c>
      <c r="B22" s="104">
        <v>99.729770000000002</v>
      </c>
      <c r="C22" s="104">
        <v>73.523790000000005</v>
      </c>
      <c r="D22" s="102">
        <v>20.589790000000001</v>
      </c>
      <c r="F22" s="4">
        <v>75</v>
      </c>
      <c r="G22" s="104">
        <v>29.838930000000001</v>
      </c>
      <c r="H22" s="104">
        <v>48.92353</v>
      </c>
      <c r="I22" s="102">
        <v>59.74785</v>
      </c>
    </row>
    <row r="23" spans="1:9" x14ac:dyDescent="0.25">
      <c r="A23" s="4">
        <v>18</v>
      </c>
      <c r="B23" s="104">
        <v>99.903459999999995</v>
      </c>
      <c r="C23" s="104">
        <v>74.993129999999994</v>
      </c>
      <c r="D23" s="102">
        <v>24.258649999999999</v>
      </c>
      <c r="F23" s="4">
        <v>90</v>
      </c>
      <c r="G23" s="104">
        <v>33.141260000000003</v>
      </c>
      <c r="H23" s="104">
        <v>51.73075</v>
      </c>
      <c r="I23" s="102">
        <v>63.965490000000003</v>
      </c>
    </row>
    <row r="24" spans="1:9" x14ac:dyDescent="0.25">
      <c r="A24" s="4">
        <v>21</v>
      </c>
      <c r="B24" s="104">
        <v>99.966059999999999</v>
      </c>
      <c r="C24" s="104">
        <v>76.432280000000006</v>
      </c>
      <c r="D24" s="102">
        <v>27.52741</v>
      </c>
      <c r="F24" s="4">
        <v>105</v>
      </c>
      <c r="G24" s="104">
        <v>36.677849999999999</v>
      </c>
      <c r="H24" s="104">
        <v>54.337110000000003</v>
      </c>
      <c r="I24" s="102">
        <v>68.212109999999996</v>
      </c>
    </row>
    <row r="25" spans="1:9" x14ac:dyDescent="0.25">
      <c r="A25" s="4">
        <v>25</v>
      </c>
      <c r="B25" s="104">
        <v>99.994810000000001</v>
      </c>
      <c r="C25" s="104">
        <v>78.307730000000006</v>
      </c>
      <c r="D25" s="102">
        <v>31.523630000000001</v>
      </c>
      <c r="F25" s="4">
        <v>125</v>
      </c>
      <c r="G25" s="104">
        <v>41.911740000000002</v>
      </c>
      <c r="H25" s="104">
        <v>58.16827</v>
      </c>
      <c r="I25" s="102">
        <v>73.873170000000002</v>
      </c>
    </row>
    <row r="26" spans="1:9" x14ac:dyDescent="0.25">
      <c r="A26" s="4">
        <v>30</v>
      </c>
      <c r="B26" s="104">
        <v>99.999939999999995</v>
      </c>
      <c r="C26" s="104">
        <v>80.536799999999999</v>
      </c>
      <c r="D26" s="102">
        <v>36.23518</v>
      </c>
      <c r="F26" s="4">
        <v>150</v>
      </c>
      <c r="G26" s="104">
        <v>49.245170000000002</v>
      </c>
      <c r="H26" s="104">
        <v>63.448779999999999</v>
      </c>
      <c r="I26" s="102">
        <v>80.626980000000003</v>
      </c>
    </row>
    <row r="27" spans="1:9" x14ac:dyDescent="0.25">
      <c r="A27" s="4">
        <v>36</v>
      </c>
      <c r="B27" s="104">
        <v>100</v>
      </c>
      <c r="C27" s="104">
        <v>83.065910000000002</v>
      </c>
      <c r="D27" s="102">
        <v>41.743470000000002</v>
      </c>
      <c r="F27" s="4">
        <v>180</v>
      </c>
      <c r="G27" s="104">
        <v>58.832700000000003</v>
      </c>
      <c r="H27" s="104">
        <v>70.623540000000006</v>
      </c>
      <c r="I27" s="102">
        <v>87.554400000000001</v>
      </c>
    </row>
    <row r="28" spans="1:9" x14ac:dyDescent="0.25">
      <c r="A28" s="4">
        <v>43</v>
      </c>
      <c r="B28" s="104">
        <v>100</v>
      </c>
      <c r="C28" s="104">
        <v>85.885189999999994</v>
      </c>
      <c r="D28" s="102">
        <v>48.109569999999998</v>
      </c>
      <c r="F28" s="4">
        <v>215</v>
      </c>
      <c r="G28" s="104">
        <v>70.027940000000001</v>
      </c>
      <c r="H28" s="104">
        <v>79.244829999999993</v>
      </c>
      <c r="I28" s="102">
        <v>93.424520000000001</v>
      </c>
    </row>
    <row r="29" spans="1:9" x14ac:dyDescent="0.25">
      <c r="A29" s="4">
        <v>51</v>
      </c>
      <c r="B29" s="104">
        <v>100</v>
      </c>
      <c r="C29" s="104">
        <v>88.887209999999996</v>
      </c>
      <c r="D29" s="102">
        <v>55.28013</v>
      </c>
      <c r="F29" s="4">
        <v>255</v>
      </c>
      <c r="G29" s="104">
        <v>81.115610000000004</v>
      </c>
      <c r="H29" s="104">
        <v>87.758020000000002</v>
      </c>
      <c r="I29" s="102">
        <v>97.28877</v>
      </c>
    </row>
    <row r="30" spans="1:9" x14ac:dyDescent="0.25">
      <c r="A30" s="4">
        <v>61</v>
      </c>
      <c r="B30" s="104">
        <v>100</v>
      </c>
      <c r="C30" s="104">
        <v>92.097719999999995</v>
      </c>
      <c r="D30" s="102">
        <v>64.00712</v>
      </c>
      <c r="F30" s="4">
        <v>305</v>
      </c>
      <c r="G30" s="104">
        <v>90.888400000000004</v>
      </c>
      <c r="H30" s="104">
        <v>94.836759999999998</v>
      </c>
      <c r="I30" s="102">
        <v>99.359269999999995</v>
      </c>
    </row>
    <row r="31" spans="1:9" x14ac:dyDescent="0.25">
      <c r="A31" s="4">
        <v>73</v>
      </c>
      <c r="B31" s="104">
        <v>100</v>
      </c>
      <c r="C31" s="104">
        <v>94.977170000000001</v>
      </c>
      <c r="D31" s="102">
        <v>73.876769999999993</v>
      </c>
      <c r="F31" s="4">
        <v>365</v>
      </c>
      <c r="G31" s="104">
        <v>96.970089999999999</v>
      </c>
      <c r="H31" s="104">
        <v>98.546580000000006</v>
      </c>
      <c r="I31" s="102">
        <v>99.952039999999997</v>
      </c>
    </row>
    <row r="32" spans="1:9" x14ac:dyDescent="0.25">
      <c r="A32" s="4">
        <v>87</v>
      </c>
      <c r="B32" s="104">
        <v>100</v>
      </c>
      <c r="C32" s="104">
        <v>97.254189999999994</v>
      </c>
      <c r="D32" s="102">
        <v>83.71951</v>
      </c>
      <c r="F32" s="4">
        <v>435</v>
      </c>
      <c r="G32" s="104">
        <v>99.445030000000003</v>
      </c>
      <c r="H32" s="104">
        <v>99.895309999999995</v>
      </c>
      <c r="I32" s="102">
        <v>99.999930000000006</v>
      </c>
    </row>
    <row r="33" spans="1:9" x14ac:dyDescent="0.25">
      <c r="A33" s="4">
        <v>103</v>
      </c>
      <c r="B33" s="104">
        <v>100</v>
      </c>
      <c r="C33" s="104">
        <v>98.781390000000002</v>
      </c>
      <c r="D33" s="102">
        <v>91.28501</v>
      </c>
      <c r="F33" s="4">
        <v>515</v>
      </c>
      <c r="G33" s="104">
        <v>99.968149999999994</v>
      </c>
      <c r="H33" s="104">
        <v>100</v>
      </c>
      <c r="I33" s="102">
        <v>100</v>
      </c>
    </row>
    <row r="34" spans="1:9" x14ac:dyDescent="0.25">
      <c r="A34" s="4">
        <v>123</v>
      </c>
      <c r="B34" s="104">
        <v>100</v>
      </c>
      <c r="C34" s="104">
        <v>99.584689999999995</v>
      </c>
      <c r="D34" s="102">
        <v>96.255170000000007</v>
      </c>
      <c r="F34" s="4">
        <v>615</v>
      </c>
      <c r="G34" s="104">
        <v>100</v>
      </c>
      <c r="H34" s="104">
        <v>100</v>
      </c>
      <c r="I34" s="102">
        <v>100</v>
      </c>
    </row>
    <row r="35" spans="1:9" x14ac:dyDescent="0.25">
      <c r="A35" s="4">
        <v>147</v>
      </c>
      <c r="B35" s="104">
        <v>100</v>
      </c>
      <c r="C35" s="104">
        <v>99.90128</v>
      </c>
      <c r="D35" s="102">
        <v>98.956720000000004</v>
      </c>
      <c r="F35" s="4">
        <v>735</v>
      </c>
      <c r="G35" s="104">
        <v>100</v>
      </c>
      <c r="H35" s="104">
        <v>100</v>
      </c>
      <c r="I35" s="102">
        <v>100</v>
      </c>
    </row>
    <row r="36" spans="1:9" x14ac:dyDescent="0.25">
      <c r="A36" s="5">
        <v>175</v>
      </c>
      <c r="B36" s="105">
        <v>100</v>
      </c>
      <c r="C36" s="105">
        <v>100</v>
      </c>
      <c r="D36" s="103">
        <v>100</v>
      </c>
      <c r="F36" s="5">
        <v>875</v>
      </c>
      <c r="G36" s="105">
        <v>100</v>
      </c>
      <c r="H36" s="105">
        <v>100</v>
      </c>
      <c r="I36" s="103">
        <v>100</v>
      </c>
    </row>
  </sheetData>
  <mergeCells count="2">
    <mergeCell ref="A2:D2"/>
    <mergeCell ref="F2:I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23"/>
  <sheetViews>
    <sheetView zoomScale="85" zoomScaleNormal="85" workbookViewId="0">
      <selection activeCell="B1" sqref="B1"/>
    </sheetView>
  </sheetViews>
  <sheetFormatPr defaultRowHeight="15" x14ac:dyDescent="0.25"/>
  <cols>
    <col min="1" max="1" width="34.140625" bestFit="1" customWidth="1"/>
    <col min="9" max="9" width="24.7109375" bestFit="1" customWidth="1"/>
    <col min="17" max="17" width="24.7109375" bestFit="1" customWidth="1"/>
    <col min="25" max="25" width="24.7109375" bestFit="1" customWidth="1"/>
  </cols>
  <sheetData>
    <row r="1" spans="1:31" ht="23.25" x14ac:dyDescent="0.35">
      <c r="A1" s="76" t="s">
        <v>44</v>
      </c>
    </row>
    <row r="4" spans="1:31" ht="21" x14ac:dyDescent="0.35">
      <c r="A4" s="99" t="s">
        <v>12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</row>
    <row r="5" spans="1:31" x14ac:dyDescent="0.25">
      <c r="A5" s="122" t="s">
        <v>17</v>
      </c>
      <c r="B5" s="123"/>
      <c r="C5" s="123"/>
      <c r="D5" s="123"/>
      <c r="E5" s="123"/>
      <c r="F5" s="123"/>
      <c r="G5" s="124"/>
      <c r="H5" s="108"/>
      <c r="I5" s="122" t="s">
        <v>19</v>
      </c>
      <c r="J5" s="123"/>
      <c r="K5" s="123"/>
      <c r="L5" s="123"/>
      <c r="M5" s="123"/>
      <c r="N5" s="123"/>
      <c r="O5" s="124"/>
      <c r="P5" s="37"/>
      <c r="Q5" s="122" t="s">
        <v>21</v>
      </c>
      <c r="R5" s="123"/>
      <c r="S5" s="123"/>
      <c r="T5" s="123"/>
      <c r="U5" s="123"/>
      <c r="V5" s="123"/>
      <c r="W5" s="124"/>
      <c r="X5" s="37"/>
      <c r="Y5" s="122" t="s">
        <v>23</v>
      </c>
      <c r="Z5" s="123"/>
      <c r="AA5" s="123"/>
      <c r="AB5" s="123"/>
      <c r="AC5" s="123"/>
      <c r="AD5" s="123"/>
      <c r="AE5" s="124"/>
    </row>
    <row r="6" spans="1:31" x14ac:dyDescent="0.25">
      <c r="A6" s="98" t="s">
        <v>7</v>
      </c>
      <c r="B6" s="8" t="s">
        <v>38</v>
      </c>
      <c r="C6" s="8" t="s">
        <v>39</v>
      </c>
      <c r="D6" s="8" t="s">
        <v>40</v>
      </c>
      <c r="E6" s="8" t="s">
        <v>41</v>
      </c>
      <c r="F6" s="8" t="s">
        <v>42</v>
      </c>
      <c r="G6" s="9" t="s">
        <v>43</v>
      </c>
      <c r="H6" s="13"/>
      <c r="I6" s="98" t="s">
        <v>7</v>
      </c>
      <c r="J6" s="8" t="s">
        <v>38</v>
      </c>
      <c r="K6" s="8" t="s">
        <v>39</v>
      </c>
      <c r="L6" s="8" t="s">
        <v>40</v>
      </c>
      <c r="M6" s="8" t="s">
        <v>41</v>
      </c>
      <c r="N6" s="8" t="s">
        <v>42</v>
      </c>
      <c r="O6" s="9" t="s">
        <v>43</v>
      </c>
      <c r="P6" s="37"/>
      <c r="Q6" s="98" t="s">
        <v>7</v>
      </c>
      <c r="R6" s="8" t="s">
        <v>38</v>
      </c>
      <c r="S6" s="8" t="s">
        <v>39</v>
      </c>
      <c r="T6" s="8" t="s">
        <v>40</v>
      </c>
      <c r="U6" s="8" t="s">
        <v>41</v>
      </c>
      <c r="V6" s="8" t="s">
        <v>42</v>
      </c>
      <c r="W6" s="9" t="s">
        <v>43</v>
      </c>
      <c r="X6" s="37"/>
      <c r="Y6" s="98" t="s">
        <v>7</v>
      </c>
      <c r="Z6" s="8" t="s">
        <v>38</v>
      </c>
      <c r="AA6" s="8" t="s">
        <v>39</v>
      </c>
      <c r="AB6" s="8" t="s">
        <v>40</v>
      </c>
      <c r="AC6" s="8" t="s">
        <v>41</v>
      </c>
      <c r="AD6" s="8" t="s">
        <v>42</v>
      </c>
      <c r="AE6" s="9" t="s">
        <v>43</v>
      </c>
    </row>
    <row r="7" spans="1:31" x14ac:dyDescent="0.25">
      <c r="A7" s="12">
        <v>1</v>
      </c>
      <c r="B7" s="109">
        <v>85.575999999999993</v>
      </c>
      <c r="C7" s="109">
        <v>70.754999999999995</v>
      </c>
      <c r="D7" s="109">
        <v>117.85599999999999</v>
      </c>
      <c r="E7" s="109">
        <v>82.234999999999999</v>
      </c>
      <c r="F7" s="109">
        <v>129.52099999999999</v>
      </c>
      <c r="G7" s="109">
        <v>140.95599999999999</v>
      </c>
      <c r="H7" s="13"/>
      <c r="I7" s="12">
        <v>1</v>
      </c>
      <c r="J7" s="110">
        <v>47.6</v>
      </c>
      <c r="K7" s="110">
        <v>100.3</v>
      </c>
      <c r="L7" s="110">
        <v>91.5</v>
      </c>
      <c r="M7" s="110">
        <v>60</v>
      </c>
      <c r="N7" s="110">
        <v>101</v>
      </c>
      <c r="O7" s="111">
        <v>106.5</v>
      </c>
      <c r="P7" s="37"/>
      <c r="Q7" s="12">
        <v>1</v>
      </c>
      <c r="R7" s="109">
        <v>98.626000000000005</v>
      </c>
      <c r="S7" s="109">
        <v>103.809</v>
      </c>
      <c r="T7" s="109">
        <v>126.56100000000001</v>
      </c>
      <c r="U7" s="109">
        <v>62.456000000000003</v>
      </c>
      <c r="V7" s="109">
        <v>74.492999999999995</v>
      </c>
      <c r="W7" s="112">
        <v>74.370999999999995</v>
      </c>
      <c r="X7" s="37"/>
      <c r="Y7" s="12">
        <v>1</v>
      </c>
      <c r="Z7" s="110">
        <v>56.7</v>
      </c>
      <c r="AA7" s="110">
        <v>90.6</v>
      </c>
      <c r="AB7" s="110">
        <v>118</v>
      </c>
      <c r="AC7" s="110">
        <v>53.1</v>
      </c>
      <c r="AD7" s="110">
        <v>95.1</v>
      </c>
      <c r="AE7" s="111">
        <v>104.7</v>
      </c>
    </row>
    <row r="8" spans="1:31" x14ac:dyDescent="0.25">
      <c r="A8" s="12">
        <v>2</v>
      </c>
      <c r="B8" s="109">
        <v>58.481000000000002</v>
      </c>
      <c r="C8" s="109">
        <v>78.311999999999998</v>
      </c>
      <c r="D8" s="109">
        <v>104.23099999999999</v>
      </c>
      <c r="E8" s="109">
        <v>85.453000000000003</v>
      </c>
      <c r="F8" s="109">
        <v>114.431</v>
      </c>
      <c r="G8" s="109">
        <v>131.65700000000001</v>
      </c>
      <c r="H8" s="13"/>
      <c r="I8" s="12">
        <v>2</v>
      </c>
      <c r="J8" s="110">
        <v>57.2</v>
      </c>
      <c r="K8" s="110">
        <v>75</v>
      </c>
      <c r="L8" s="110">
        <v>98.4</v>
      </c>
      <c r="M8" s="110">
        <v>71.3</v>
      </c>
      <c r="N8" s="110">
        <v>103.3</v>
      </c>
      <c r="O8" s="107">
        <v>98.5</v>
      </c>
      <c r="P8" s="37"/>
      <c r="Q8" s="12">
        <v>2</v>
      </c>
      <c r="R8" s="109">
        <v>103.952</v>
      </c>
      <c r="S8" s="109">
        <v>86.153999999999996</v>
      </c>
      <c r="T8" s="109">
        <v>110.05</v>
      </c>
      <c r="U8" s="109">
        <v>52.167999999999999</v>
      </c>
      <c r="V8" s="109">
        <v>58.613</v>
      </c>
      <c r="W8" s="113">
        <v>68.448999999999998</v>
      </c>
      <c r="X8" s="37"/>
      <c r="Y8" s="12">
        <v>2</v>
      </c>
      <c r="Z8" s="110">
        <v>63</v>
      </c>
      <c r="AA8" s="110">
        <v>93.5</v>
      </c>
      <c r="AB8" s="110">
        <v>104.6</v>
      </c>
      <c r="AC8" s="110">
        <v>47.8</v>
      </c>
      <c r="AD8" s="110">
        <v>98.6</v>
      </c>
      <c r="AE8" s="107">
        <v>120.6</v>
      </c>
    </row>
    <row r="9" spans="1:31" x14ac:dyDescent="0.25">
      <c r="A9" s="12">
        <v>3</v>
      </c>
      <c r="B9" s="109">
        <v>51.235999999999997</v>
      </c>
      <c r="C9" s="109">
        <v>63.765000000000001</v>
      </c>
      <c r="D9" s="109">
        <v>98.715999999999994</v>
      </c>
      <c r="E9" s="109">
        <v>81.156000000000006</v>
      </c>
      <c r="F9" s="109">
        <v>105.979</v>
      </c>
      <c r="G9" s="109">
        <v>135.512</v>
      </c>
      <c r="H9" s="13"/>
      <c r="I9" s="12">
        <v>3</v>
      </c>
      <c r="J9" s="110">
        <v>59</v>
      </c>
      <c r="K9" s="110">
        <v>93.5</v>
      </c>
      <c r="L9" s="110">
        <v>93.3</v>
      </c>
      <c r="M9" s="110">
        <v>78.400000000000006</v>
      </c>
      <c r="N9" s="110">
        <v>94.3</v>
      </c>
      <c r="O9" s="107">
        <v>108.3</v>
      </c>
      <c r="P9" s="37"/>
      <c r="Q9" s="12">
        <v>3</v>
      </c>
      <c r="R9" s="109">
        <v>64.872</v>
      </c>
      <c r="S9" s="109">
        <v>97.144000000000005</v>
      </c>
      <c r="T9" s="109">
        <v>98.271000000000001</v>
      </c>
      <c r="U9" s="109">
        <v>69.61</v>
      </c>
      <c r="V9" s="109">
        <v>72.653999999999996</v>
      </c>
      <c r="W9" s="113">
        <v>66.539000000000001</v>
      </c>
      <c r="X9" s="37"/>
      <c r="Y9" s="12">
        <v>3</v>
      </c>
      <c r="Z9" s="110">
        <v>65.599999999999994</v>
      </c>
      <c r="AA9" s="110">
        <v>94.7</v>
      </c>
      <c r="AB9" s="110">
        <v>114</v>
      </c>
      <c r="AC9" s="110">
        <v>49.3</v>
      </c>
      <c r="AD9" s="110">
        <v>80.5</v>
      </c>
      <c r="AE9" s="107">
        <v>113.4</v>
      </c>
    </row>
    <row r="10" spans="1:31" x14ac:dyDescent="0.25">
      <c r="A10" s="10" t="s">
        <v>24</v>
      </c>
      <c r="B10" s="24">
        <f t="shared" ref="B10:G10" si="0">AVERAGE(B7:B9)</f>
        <v>65.097666666666655</v>
      </c>
      <c r="C10" s="24">
        <f t="shared" si="0"/>
        <v>70.944000000000003</v>
      </c>
      <c r="D10" s="24">
        <f t="shared" si="0"/>
        <v>106.93433333333333</v>
      </c>
      <c r="E10" s="24">
        <f t="shared" si="0"/>
        <v>82.947999999999993</v>
      </c>
      <c r="F10" s="24">
        <f t="shared" si="0"/>
        <v>116.64366666666666</v>
      </c>
      <c r="G10" s="25">
        <f t="shared" si="0"/>
        <v>136.04166666666666</v>
      </c>
      <c r="H10" s="26"/>
      <c r="I10" s="10" t="s">
        <v>24</v>
      </c>
      <c r="J10" s="24">
        <f t="shared" ref="J10:O10" si="1">AVERAGE(J7:J9)</f>
        <v>54.6</v>
      </c>
      <c r="K10" s="24">
        <f t="shared" si="1"/>
        <v>89.600000000000009</v>
      </c>
      <c r="L10" s="24">
        <f t="shared" si="1"/>
        <v>94.399999999999991</v>
      </c>
      <c r="M10" s="24">
        <f t="shared" si="1"/>
        <v>69.900000000000006</v>
      </c>
      <c r="N10" s="24">
        <f t="shared" si="1"/>
        <v>99.533333333333346</v>
      </c>
      <c r="O10" s="25">
        <f t="shared" si="1"/>
        <v>104.43333333333334</v>
      </c>
      <c r="P10" s="37"/>
      <c r="Q10" s="10" t="s">
        <v>24</v>
      </c>
      <c r="R10" s="24">
        <f t="shared" ref="R10:W10" si="2">AVERAGE(R7:R9)</f>
        <v>89.149999999999991</v>
      </c>
      <c r="S10" s="24">
        <f t="shared" si="2"/>
        <v>95.702333333333328</v>
      </c>
      <c r="T10" s="24">
        <f t="shared" si="2"/>
        <v>111.62733333333334</v>
      </c>
      <c r="U10" s="24">
        <f t="shared" si="2"/>
        <v>61.411333333333324</v>
      </c>
      <c r="V10" s="24">
        <f t="shared" si="2"/>
        <v>68.586666666666659</v>
      </c>
      <c r="W10" s="25">
        <f t="shared" si="2"/>
        <v>69.786333333333332</v>
      </c>
      <c r="X10" s="37"/>
      <c r="Y10" s="10" t="s">
        <v>24</v>
      </c>
      <c r="Z10" s="24">
        <f t="shared" ref="Z10:AE10" si="3">AVERAGE(Z7:Z9)</f>
        <v>61.766666666666673</v>
      </c>
      <c r="AA10" s="24">
        <f t="shared" si="3"/>
        <v>92.933333333333337</v>
      </c>
      <c r="AB10" s="24">
        <f t="shared" si="3"/>
        <v>112.2</v>
      </c>
      <c r="AC10" s="24">
        <f t="shared" si="3"/>
        <v>50.066666666666663</v>
      </c>
      <c r="AD10" s="24">
        <f t="shared" si="3"/>
        <v>91.399999999999991</v>
      </c>
      <c r="AE10" s="25">
        <f t="shared" si="3"/>
        <v>112.90000000000002</v>
      </c>
    </row>
    <row r="11" spans="1:31" x14ac:dyDescent="0.25">
      <c r="A11" s="39" t="s">
        <v>9</v>
      </c>
      <c r="B11" s="18">
        <f t="shared" ref="B11:G11" si="4">_xlfn.STDEV.P(B7:B9)</f>
        <v>14.779357413485741</v>
      </c>
      <c r="C11" s="18">
        <f t="shared" si="4"/>
        <v>5.9402914069934303</v>
      </c>
      <c r="D11" s="18">
        <f t="shared" si="4"/>
        <v>8.0442902456062306</v>
      </c>
      <c r="E11" s="18">
        <f t="shared" si="4"/>
        <v>1.8252541375563747</v>
      </c>
      <c r="F11" s="18">
        <f t="shared" si="4"/>
        <v>9.7375000670375069</v>
      </c>
      <c r="G11" s="19">
        <f t="shared" si="4"/>
        <v>3.8147311249360008</v>
      </c>
      <c r="H11" s="17"/>
      <c r="I11" s="39" t="s">
        <v>9</v>
      </c>
      <c r="J11" s="18">
        <f t="shared" ref="J11:O11" si="5">_xlfn.STDEV.P(J7:J9)</f>
        <v>5.0039984012787206</v>
      </c>
      <c r="K11" s="18">
        <f t="shared" si="5"/>
        <v>10.690494219944505</v>
      </c>
      <c r="L11" s="18">
        <f t="shared" si="5"/>
        <v>2.9223278392404946</v>
      </c>
      <c r="M11" s="18">
        <f t="shared" si="5"/>
        <v>7.5767187269071989</v>
      </c>
      <c r="N11" s="18">
        <f t="shared" si="5"/>
        <v>3.8177945931591917</v>
      </c>
      <c r="O11" s="19">
        <f t="shared" si="5"/>
        <v>4.2593687586568763</v>
      </c>
      <c r="P11" s="37"/>
      <c r="Q11" s="39" t="s">
        <v>9</v>
      </c>
      <c r="R11" s="18">
        <f t="shared" ref="R11:W11" si="6">_xlfn.STDEV.P(R7:R9)</f>
        <v>17.304287175918809</v>
      </c>
      <c r="S11" s="18">
        <f t="shared" si="6"/>
        <v>7.2793570381517148</v>
      </c>
      <c r="T11" s="18">
        <f t="shared" si="6"/>
        <v>11.603074602114003</v>
      </c>
      <c r="U11" s="18">
        <f t="shared" si="6"/>
        <v>7.1588796764733402</v>
      </c>
      <c r="V11" s="18">
        <f t="shared" si="6"/>
        <v>7.092296305773524</v>
      </c>
      <c r="W11" s="19">
        <f t="shared" si="6"/>
        <v>3.3343066578958922</v>
      </c>
      <c r="X11" s="37"/>
      <c r="Y11" s="39" t="s">
        <v>9</v>
      </c>
      <c r="Z11" s="18">
        <f t="shared" ref="Z11:AE11" si="7">_xlfn.STDEV.P(Z7:Z9)</f>
        <v>3.7366057086910041</v>
      </c>
      <c r="AA11" s="18">
        <f t="shared" si="7"/>
        <v>1.7211107524567484</v>
      </c>
      <c r="AB11" s="18">
        <f t="shared" si="7"/>
        <v>5.6166419386201483</v>
      </c>
      <c r="AC11" s="18">
        <f t="shared" si="7"/>
        <v>2.2305953365762163</v>
      </c>
      <c r="AD11" s="18">
        <f t="shared" si="7"/>
        <v>7.8387924240068143</v>
      </c>
      <c r="AE11" s="19">
        <f t="shared" si="7"/>
        <v>6.5007691852579992</v>
      </c>
    </row>
    <row r="12" spans="1:31" x14ac:dyDescent="0.25">
      <c r="A12" s="16" t="s">
        <v>45</v>
      </c>
      <c r="B12" s="20">
        <f t="shared" ref="B12:G12" si="8">1.96*B11/SQRT(3)</f>
        <v>16.724417323006339</v>
      </c>
      <c r="C12" s="20">
        <f t="shared" si="8"/>
        <v>6.7220725320692569</v>
      </c>
      <c r="D12" s="20">
        <f t="shared" si="8"/>
        <v>9.1029713519308668</v>
      </c>
      <c r="E12" s="20">
        <f t="shared" si="8"/>
        <v>2.0654694966089964</v>
      </c>
      <c r="F12" s="20">
        <f t="shared" si="8"/>
        <v>11.019018638478682</v>
      </c>
      <c r="G12" s="21">
        <f t="shared" si="8"/>
        <v>4.3167746420609747</v>
      </c>
      <c r="H12" s="17"/>
      <c r="I12" s="16" t="s">
        <v>45</v>
      </c>
      <c r="J12" s="20">
        <f t="shared" ref="J12:O12" si="9">1.96*J11/SQRT(3)</f>
        <v>5.6625572550453436</v>
      </c>
      <c r="K12" s="20">
        <f t="shared" si="9"/>
        <v>12.097433042683994</v>
      </c>
      <c r="L12" s="20">
        <f t="shared" si="9"/>
        <v>3.3069252587058409</v>
      </c>
      <c r="M12" s="20">
        <f t="shared" si="9"/>
        <v>8.5738643692457419</v>
      </c>
      <c r="N12" s="20">
        <f t="shared" si="9"/>
        <v>4.3202412826994685</v>
      </c>
      <c r="O12" s="21">
        <f t="shared" si="9"/>
        <v>4.8199294908013224</v>
      </c>
      <c r="P12" s="37"/>
      <c r="Q12" s="16" t="s">
        <v>45</v>
      </c>
      <c r="R12" s="20">
        <f t="shared" ref="R12:W12" si="10">1.96*R11/SQRT(3)</f>
        <v>19.581644323936576</v>
      </c>
      <c r="S12" s="20">
        <f t="shared" si="10"/>
        <v>8.237367941188408</v>
      </c>
      <c r="T12" s="20">
        <f t="shared" si="10"/>
        <v>13.130114960117346</v>
      </c>
      <c r="U12" s="20">
        <f t="shared" si="10"/>
        <v>8.1010349722837276</v>
      </c>
      <c r="V12" s="20">
        <f t="shared" si="10"/>
        <v>8.0256887953694278</v>
      </c>
      <c r="W12" s="21">
        <f t="shared" si="10"/>
        <v>3.7731231791340316</v>
      </c>
      <c r="X12" s="37"/>
      <c r="Y12" s="16" t="s">
        <v>45</v>
      </c>
      <c r="Z12" s="20">
        <f t="shared" ref="Z12:AE12" si="11">1.96*Z11/SQRT(3)</f>
        <v>4.2283674110657579</v>
      </c>
      <c r="AA12" s="20">
        <f t="shared" si="11"/>
        <v>1.9476201622226836</v>
      </c>
      <c r="AB12" s="20">
        <f t="shared" si="11"/>
        <v>6.3558286810000055</v>
      </c>
      <c r="AC12" s="20">
        <f t="shared" si="11"/>
        <v>2.5241562433297888</v>
      </c>
      <c r="AD12" s="20">
        <f t="shared" si="11"/>
        <v>8.8704286755989887</v>
      </c>
      <c r="AE12" s="21">
        <f t="shared" si="11"/>
        <v>7.3563128445347266</v>
      </c>
    </row>
    <row r="13" spans="1:31" x14ac:dyDescent="0.25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</row>
    <row r="14" spans="1:31" x14ac:dyDescent="0.25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</row>
    <row r="15" spans="1:31" ht="21" x14ac:dyDescent="0.35">
      <c r="A15" s="99" t="s">
        <v>31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</row>
    <row r="16" spans="1:31" x14ac:dyDescent="0.25">
      <c r="A16" s="122" t="s">
        <v>17</v>
      </c>
      <c r="B16" s="123"/>
      <c r="C16" s="123"/>
      <c r="D16" s="123"/>
      <c r="E16" s="123"/>
      <c r="F16" s="123"/>
      <c r="G16" s="124"/>
      <c r="H16" s="108"/>
      <c r="I16" s="122" t="s">
        <v>19</v>
      </c>
      <c r="J16" s="123"/>
      <c r="K16" s="123"/>
      <c r="L16" s="123"/>
      <c r="M16" s="123"/>
      <c r="N16" s="123"/>
      <c r="O16" s="124"/>
      <c r="P16" s="37"/>
      <c r="Q16" s="122" t="s">
        <v>21</v>
      </c>
      <c r="R16" s="123"/>
      <c r="S16" s="123"/>
      <c r="T16" s="123"/>
      <c r="U16" s="123"/>
      <c r="V16" s="123"/>
      <c r="W16" s="124"/>
      <c r="X16" s="37"/>
      <c r="Y16" s="122" t="s">
        <v>23</v>
      </c>
      <c r="Z16" s="123"/>
      <c r="AA16" s="123"/>
      <c r="AB16" s="123"/>
      <c r="AC16" s="123"/>
      <c r="AD16" s="123"/>
      <c r="AE16" s="124"/>
    </row>
    <row r="17" spans="1:31" x14ac:dyDescent="0.25">
      <c r="A17" s="98" t="s">
        <v>7</v>
      </c>
      <c r="B17" s="8" t="s">
        <v>38</v>
      </c>
      <c r="C17" s="8" t="s">
        <v>39</v>
      </c>
      <c r="D17" s="8" t="s">
        <v>40</v>
      </c>
      <c r="E17" s="8" t="s">
        <v>41</v>
      </c>
      <c r="F17" s="8" t="s">
        <v>42</v>
      </c>
      <c r="G17" s="9" t="s">
        <v>43</v>
      </c>
      <c r="H17" s="13"/>
      <c r="I17" s="98" t="s">
        <v>7</v>
      </c>
      <c r="J17" s="8" t="s">
        <v>38</v>
      </c>
      <c r="K17" s="8" t="s">
        <v>39</v>
      </c>
      <c r="L17" s="8" t="s">
        <v>40</v>
      </c>
      <c r="M17" s="8" t="s">
        <v>41</v>
      </c>
      <c r="N17" s="8" t="s">
        <v>42</v>
      </c>
      <c r="O17" s="9" t="s">
        <v>43</v>
      </c>
      <c r="P17" s="37"/>
      <c r="Q17" s="98" t="s">
        <v>7</v>
      </c>
      <c r="R17" s="8" t="s">
        <v>38</v>
      </c>
      <c r="S17" s="8" t="s">
        <v>39</v>
      </c>
      <c r="T17" s="8" t="s">
        <v>40</v>
      </c>
      <c r="U17" s="8" t="s">
        <v>41</v>
      </c>
      <c r="V17" s="8" t="s">
        <v>42</v>
      </c>
      <c r="W17" s="9" t="s">
        <v>43</v>
      </c>
      <c r="X17" s="37"/>
      <c r="Y17" s="98" t="s">
        <v>7</v>
      </c>
      <c r="Z17" s="8" t="s">
        <v>38</v>
      </c>
      <c r="AA17" s="8" t="s">
        <v>39</v>
      </c>
      <c r="AB17" s="8" t="s">
        <v>40</v>
      </c>
      <c r="AC17" s="8" t="s">
        <v>41</v>
      </c>
      <c r="AD17" s="8" t="s">
        <v>42</v>
      </c>
      <c r="AE17" s="9" t="s">
        <v>43</v>
      </c>
    </row>
    <row r="18" spans="1:31" x14ac:dyDescent="0.25">
      <c r="A18" s="12">
        <v>1</v>
      </c>
      <c r="B18" s="110">
        <v>106</v>
      </c>
      <c r="C18" s="106">
        <v>125</v>
      </c>
      <c r="D18" s="106">
        <v>186</v>
      </c>
      <c r="E18" s="106">
        <v>197</v>
      </c>
      <c r="F18" s="106">
        <v>180</v>
      </c>
      <c r="G18" s="107">
        <v>148</v>
      </c>
      <c r="H18" s="13"/>
      <c r="I18" s="12">
        <v>1</v>
      </c>
      <c r="J18" s="14">
        <v>112</v>
      </c>
      <c r="K18" s="14">
        <v>135</v>
      </c>
      <c r="L18" s="14">
        <v>104</v>
      </c>
      <c r="M18" s="14">
        <v>143</v>
      </c>
      <c r="N18" s="14">
        <v>145</v>
      </c>
      <c r="O18" s="15">
        <v>131</v>
      </c>
      <c r="P18" s="37"/>
      <c r="Q18" s="12">
        <v>1</v>
      </c>
      <c r="R18" s="14">
        <v>124</v>
      </c>
      <c r="S18" s="14">
        <v>135</v>
      </c>
      <c r="T18" s="14">
        <v>169</v>
      </c>
      <c r="U18" s="14">
        <v>185</v>
      </c>
      <c r="V18" s="14">
        <v>190</v>
      </c>
      <c r="W18" s="15">
        <v>175</v>
      </c>
      <c r="X18" s="37"/>
      <c r="Y18" s="12">
        <v>1</v>
      </c>
      <c r="Z18" s="14">
        <v>120</v>
      </c>
      <c r="AA18" s="14">
        <v>116</v>
      </c>
      <c r="AB18" s="14">
        <v>150</v>
      </c>
      <c r="AC18" s="14">
        <v>160</v>
      </c>
      <c r="AD18" s="14">
        <v>174</v>
      </c>
      <c r="AE18" s="15">
        <v>220</v>
      </c>
    </row>
    <row r="19" spans="1:31" x14ac:dyDescent="0.25">
      <c r="A19" s="12">
        <v>2</v>
      </c>
      <c r="B19" s="110">
        <v>103</v>
      </c>
      <c r="C19" s="106">
        <v>134</v>
      </c>
      <c r="D19" s="106">
        <v>178</v>
      </c>
      <c r="E19" s="106">
        <v>186</v>
      </c>
      <c r="F19" s="106">
        <v>185</v>
      </c>
      <c r="G19" s="107">
        <v>165</v>
      </c>
      <c r="H19" s="13"/>
      <c r="I19" s="12">
        <v>2</v>
      </c>
      <c r="J19" s="14">
        <v>140</v>
      </c>
      <c r="K19" s="14">
        <v>128</v>
      </c>
      <c r="L19" s="14">
        <v>120</v>
      </c>
      <c r="M19" s="14">
        <v>151</v>
      </c>
      <c r="N19" s="14">
        <v>186</v>
      </c>
      <c r="O19" s="15">
        <v>142</v>
      </c>
      <c r="P19" s="37"/>
      <c r="Q19" s="12">
        <v>2</v>
      </c>
      <c r="R19" s="14">
        <v>118</v>
      </c>
      <c r="S19" s="14">
        <v>163</v>
      </c>
      <c r="T19" s="14">
        <v>152</v>
      </c>
      <c r="U19" s="14">
        <v>179</v>
      </c>
      <c r="V19" s="14">
        <v>162</v>
      </c>
      <c r="W19" s="15">
        <v>187</v>
      </c>
      <c r="X19" s="37"/>
      <c r="Y19" s="12">
        <v>2</v>
      </c>
      <c r="Z19" s="14">
        <v>70</v>
      </c>
      <c r="AA19" s="14">
        <v>154</v>
      </c>
      <c r="AB19" s="14">
        <v>119</v>
      </c>
      <c r="AC19" s="14">
        <v>150</v>
      </c>
      <c r="AD19" s="14">
        <v>145</v>
      </c>
      <c r="AE19" s="15">
        <v>205</v>
      </c>
    </row>
    <row r="20" spans="1:31" x14ac:dyDescent="0.25">
      <c r="A20" s="12">
        <v>3</v>
      </c>
      <c r="B20" s="110">
        <v>111</v>
      </c>
      <c r="C20" s="106">
        <v>126</v>
      </c>
      <c r="D20" s="106">
        <v>186</v>
      </c>
      <c r="E20" s="106">
        <v>198</v>
      </c>
      <c r="F20" s="106">
        <v>186</v>
      </c>
      <c r="G20" s="107">
        <v>157</v>
      </c>
      <c r="H20" s="13"/>
      <c r="I20" s="12">
        <v>3</v>
      </c>
      <c r="J20" s="14">
        <v>124</v>
      </c>
      <c r="K20" s="14">
        <v>117</v>
      </c>
      <c r="L20" s="14">
        <v>112</v>
      </c>
      <c r="M20" s="14">
        <v>148</v>
      </c>
      <c r="N20" s="14">
        <v>157</v>
      </c>
      <c r="O20" s="15">
        <v>136</v>
      </c>
      <c r="P20" s="37"/>
      <c r="Q20" s="12">
        <v>3</v>
      </c>
      <c r="R20" s="14">
        <v>131</v>
      </c>
      <c r="S20" s="14">
        <v>161</v>
      </c>
      <c r="T20" s="14">
        <v>160</v>
      </c>
      <c r="U20" s="14">
        <v>161</v>
      </c>
      <c r="V20" s="14">
        <v>160</v>
      </c>
      <c r="W20" s="15">
        <v>176</v>
      </c>
      <c r="X20" s="37"/>
      <c r="Y20" s="12">
        <v>3</v>
      </c>
      <c r="Z20" s="14">
        <v>107</v>
      </c>
      <c r="AA20" s="14">
        <v>140</v>
      </c>
      <c r="AB20" s="14">
        <v>148</v>
      </c>
      <c r="AC20" s="14">
        <v>166</v>
      </c>
      <c r="AD20" s="14">
        <v>162</v>
      </c>
      <c r="AE20" s="15">
        <v>215</v>
      </c>
    </row>
    <row r="21" spans="1:31" x14ac:dyDescent="0.25">
      <c r="A21" s="10" t="s">
        <v>24</v>
      </c>
      <c r="B21" s="24">
        <f t="shared" ref="B21:G21" si="12">AVERAGE(B18:B20)</f>
        <v>106.66666666666667</v>
      </c>
      <c r="C21" s="24">
        <f t="shared" si="12"/>
        <v>128.33333333333334</v>
      </c>
      <c r="D21" s="24">
        <f t="shared" si="12"/>
        <v>183.33333333333334</v>
      </c>
      <c r="E21" s="24">
        <f t="shared" si="12"/>
        <v>193.66666666666666</v>
      </c>
      <c r="F21" s="24">
        <f t="shared" si="12"/>
        <v>183.66666666666666</v>
      </c>
      <c r="G21" s="25">
        <f t="shared" si="12"/>
        <v>156.66666666666666</v>
      </c>
      <c r="H21" s="26"/>
      <c r="I21" s="10" t="s">
        <v>24</v>
      </c>
      <c r="J21" s="24">
        <f t="shared" ref="J21:O21" si="13">AVERAGE(J18:J20)</f>
        <v>125.33333333333333</v>
      </c>
      <c r="K21" s="24">
        <f t="shared" si="13"/>
        <v>126.66666666666667</v>
      </c>
      <c r="L21" s="24">
        <f t="shared" si="13"/>
        <v>112</v>
      </c>
      <c r="M21" s="24">
        <f t="shared" si="13"/>
        <v>147.33333333333334</v>
      </c>
      <c r="N21" s="24">
        <f t="shared" si="13"/>
        <v>162.66666666666666</v>
      </c>
      <c r="O21" s="25">
        <f t="shared" si="13"/>
        <v>136.33333333333334</v>
      </c>
      <c r="P21" s="37"/>
      <c r="Q21" s="10" t="s">
        <v>24</v>
      </c>
      <c r="R21" s="24">
        <f t="shared" ref="R21:W21" si="14">AVERAGE(R18:R20)</f>
        <v>124.33333333333333</v>
      </c>
      <c r="S21" s="24">
        <f t="shared" si="14"/>
        <v>153</v>
      </c>
      <c r="T21" s="24">
        <f t="shared" si="14"/>
        <v>160.33333333333334</v>
      </c>
      <c r="U21" s="24">
        <f t="shared" si="14"/>
        <v>175</v>
      </c>
      <c r="V21" s="24">
        <f t="shared" si="14"/>
        <v>170.66666666666666</v>
      </c>
      <c r="W21" s="25">
        <f t="shared" si="14"/>
        <v>179.33333333333334</v>
      </c>
      <c r="X21" s="37"/>
      <c r="Y21" s="10" t="s">
        <v>24</v>
      </c>
      <c r="Z21" s="24">
        <f t="shared" ref="Z21:AE21" si="15">AVERAGE(Z18:Z20)</f>
        <v>99</v>
      </c>
      <c r="AA21" s="24">
        <f t="shared" si="15"/>
        <v>136.66666666666666</v>
      </c>
      <c r="AB21" s="24">
        <f t="shared" si="15"/>
        <v>139</v>
      </c>
      <c r="AC21" s="24">
        <f t="shared" si="15"/>
        <v>158.66666666666666</v>
      </c>
      <c r="AD21" s="24">
        <f t="shared" si="15"/>
        <v>160.33333333333334</v>
      </c>
      <c r="AE21" s="25">
        <f t="shared" si="15"/>
        <v>213.33333333333334</v>
      </c>
    </row>
    <row r="22" spans="1:31" x14ac:dyDescent="0.25">
      <c r="A22" s="39" t="s">
        <v>9</v>
      </c>
      <c r="B22" s="18">
        <f t="shared" ref="B22:G22" si="16">_xlfn.STDEV.P(B18:B20)</f>
        <v>3.2998316455372216</v>
      </c>
      <c r="C22" s="18">
        <f t="shared" si="16"/>
        <v>4.0276819911981905</v>
      </c>
      <c r="D22" s="18">
        <f t="shared" si="16"/>
        <v>3.7712361663282534</v>
      </c>
      <c r="E22" s="18">
        <f t="shared" si="16"/>
        <v>5.4365021434333629</v>
      </c>
      <c r="F22" s="18">
        <f t="shared" si="16"/>
        <v>2.6246692913372702</v>
      </c>
      <c r="G22" s="19">
        <f t="shared" si="16"/>
        <v>6.9442222186665532</v>
      </c>
      <c r="H22" s="17"/>
      <c r="I22" s="39" t="s">
        <v>9</v>
      </c>
      <c r="J22" s="18">
        <f t="shared" ref="J22:O22" si="17">_xlfn.STDEV.P(J18:J20)</f>
        <v>11.469767022723502</v>
      </c>
      <c r="K22" s="18">
        <f t="shared" si="17"/>
        <v>7.4087035902976233</v>
      </c>
      <c r="L22" s="18">
        <f t="shared" si="17"/>
        <v>6.5319726474218083</v>
      </c>
      <c r="M22" s="18">
        <f t="shared" si="17"/>
        <v>3.2998316455372216</v>
      </c>
      <c r="N22" s="18">
        <f t="shared" si="17"/>
        <v>17.211107524567449</v>
      </c>
      <c r="O22" s="19">
        <f t="shared" si="17"/>
        <v>4.4969125210773466</v>
      </c>
      <c r="P22" s="37"/>
      <c r="Q22" s="39" t="s">
        <v>9</v>
      </c>
      <c r="R22" s="18">
        <f t="shared" ref="R22:W22" si="18">_xlfn.STDEV.P(R18:R20)</f>
        <v>5.312459150169742</v>
      </c>
      <c r="S22" s="18">
        <f t="shared" si="18"/>
        <v>12.754084313139327</v>
      </c>
      <c r="T22" s="18">
        <f t="shared" si="18"/>
        <v>6.9442222186665532</v>
      </c>
      <c r="U22" s="18">
        <f t="shared" si="18"/>
        <v>10.198039027185569</v>
      </c>
      <c r="V22" s="18">
        <f t="shared" si="18"/>
        <v>13.695092389449425</v>
      </c>
      <c r="W22" s="19">
        <f t="shared" si="18"/>
        <v>5.4365021434333629</v>
      </c>
      <c r="X22" s="37"/>
      <c r="Y22" s="39" t="s">
        <v>9</v>
      </c>
      <c r="Z22" s="18">
        <f t="shared" ref="Z22:AE22" si="19">_xlfn.STDEV.P(Z18:Z20)</f>
        <v>21.18175315375634</v>
      </c>
      <c r="AA22" s="18">
        <f t="shared" si="19"/>
        <v>15.69146972791976</v>
      </c>
      <c r="AB22" s="18">
        <f t="shared" si="19"/>
        <v>14.165686240583852</v>
      </c>
      <c r="AC22" s="18">
        <f t="shared" si="19"/>
        <v>6.5996632910744433</v>
      </c>
      <c r="AD22" s="18">
        <f t="shared" si="19"/>
        <v>11.897712198383164</v>
      </c>
      <c r="AE22" s="19">
        <f t="shared" si="19"/>
        <v>6.2360956446232354</v>
      </c>
    </row>
    <row r="23" spans="1:31" x14ac:dyDescent="0.25">
      <c r="A23" s="16" t="s">
        <v>45</v>
      </c>
      <c r="B23" s="20">
        <f t="shared" ref="B23:G23" si="20">1.96*B22/SQRT(3)</f>
        <v>3.7341110301094673</v>
      </c>
      <c r="C23" s="20">
        <f t="shared" si="20"/>
        <v>4.5577512323838274</v>
      </c>
      <c r="D23" s="20">
        <f t="shared" si="20"/>
        <v>4.2675554629822479</v>
      </c>
      <c r="E23" s="20">
        <f t="shared" si="20"/>
        <v>6.1519813128840104</v>
      </c>
      <c r="F23" s="20">
        <f t="shared" si="20"/>
        <v>2.9700929028991419</v>
      </c>
      <c r="G23" s="21">
        <f t="shared" si="20"/>
        <v>7.8581271918290412</v>
      </c>
      <c r="H23" s="17"/>
      <c r="I23" s="16" t="s">
        <v>45</v>
      </c>
      <c r="J23" s="20">
        <f t="shared" ref="J23:O23" si="21">1.96*J22/SQRT(3)</f>
        <v>12.979263233098946</v>
      </c>
      <c r="K23" s="20">
        <f t="shared" si="21"/>
        <v>8.3837373439207816</v>
      </c>
      <c r="L23" s="20">
        <f t="shared" si="21"/>
        <v>7.3916228860033772</v>
      </c>
      <c r="M23" s="20">
        <f t="shared" si="21"/>
        <v>3.7341110301094673</v>
      </c>
      <c r="N23" s="20">
        <f t="shared" si="21"/>
        <v>19.4762016222268</v>
      </c>
      <c r="O23" s="21">
        <f t="shared" si="21"/>
        <v>5.0887355629497621</v>
      </c>
      <c r="P23" s="37"/>
      <c r="Q23" s="16" t="s">
        <v>45</v>
      </c>
      <c r="R23" s="20">
        <f t="shared" ref="R23:W23" si="22">1.96*R22/SQRT(3)</f>
        <v>6.0116134520024067</v>
      </c>
      <c r="S23" s="20">
        <f t="shared" si="22"/>
        <v>14.43260506245802</v>
      </c>
      <c r="T23" s="20">
        <f t="shared" si="22"/>
        <v>7.8581271918290412</v>
      </c>
      <c r="U23" s="20">
        <f t="shared" si="22"/>
        <v>11.540167532001719</v>
      </c>
      <c r="V23" s="20">
        <f t="shared" si="22"/>
        <v>15.497455944145825</v>
      </c>
      <c r="W23" s="21">
        <f t="shared" si="22"/>
        <v>6.1519813128840104</v>
      </c>
      <c r="X23" s="37"/>
      <c r="Y23" s="16" t="s">
        <v>45</v>
      </c>
      <c r="Z23" s="20">
        <f t="shared" ref="Z23:AE23" si="23">1.96*Z22/SQRT(3)</f>
        <v>23.969410135049678</v>
      </c>
      <c r="AA23" s="20">
        <f t="shared" si="23"/>
        <v>17.756569571934861</v>
      </c>
      <c r="AB23" s="20">
        <f t="shared" si="23"/>
        <v>16.029983017943458</v>
      </c>
      <c r="AC23" s="20">
        <f t="shared" si="23"/>
        <v>7.4682220602189346</v>
      </c>
      <c r="AD23" s="20">
        <f t="shared" si="23"/>
        <v>13.46352878733534</v>
      </c>
      <c r="AE23" s="21">
        <f t="shared" si="23"/>
        <v>7.0568065382663363</v>
      </c>
    </row>
  </sheetData>
  <mergeCells count="8">
    <mergeCell ref="A16:G16"/>
    <mergeCell ref="I16:O16"/>
    <mergeCell ref="Q16:W16"/>
    <mergeCell ref="Y16:AE16"/>
    <mergeCell ref="A5:G5"/>
    <mergeCell ref="I5:O5"/>
    <mergeCell ref="Q5:W5"/>
    <mergeCell ref="Y5:AE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9"/>
  <sheetViews>
    <sheetView workbookViewId="0">
      <selection activeCell="A10" sqref="A10"/>
    </sheetView>
  </sheetViews>
  <sheetFormatPr defaultRowHeight="15" x14ac:dyDescent="0.25"/>
  <cols>
    <col min="1" max="1" width="25.42578125" customWidth="1"/>
    <col min="10" max="10" width="23.7109375" bestFit="1" customWidth="1"/>
  </cols>
  <sheetData>
    <row r="1" spans="1:17" ht="21" x14ac:dyDescent="0.35">
      <c r="A1" s="38" t="s">
        <v>33</v>
      </c>
    </row>
    <row r="2" spans="1:17" ht="21" x14ac:dyDescent="0.35">
      <c r="A2" s="125" t="s">
        <v>12</v>
      </c>
      <c r="B2" s="126"/>
      <c r="C2" s="126"/>
      <c r="D2" s="126"/>
      <c r="E2" s="126"/>
      <c r="F2" s="126"/>
      <c r="G2" s="126"/>
      <c r="H2" s="127"/>
      <c r="J2" s="128" t="s">
        <v>13</v>
      </c>
      <c r="K2" s="129"/>
      <c r="L2" s="129"/>
      <c r="M2" s="129"/>
      <c r="N2" s="129"/>
      <c r="O2" s="129"/>
      <c r="P2" s="129"/>
      <c r="Q2" s="130"/>
    </row>
    <row r="3" spans="1:17" x14ac:dyDescent="0.25">
      <c r="A3" s="131" t="s">
        <v>25</v>
      </c>
      <c r="B3" s="132"/>
      <c r="C3" s="132"/>
      <c r="D3" s="132"/>
      <c r="E3" s="132"/>
      <c r="F3" s="132"/>
      <c r="G3" s="132"/>
      <c r="H3" s="133"/>
      <c r="I3" s="70"/>
      <c r="J3" s="131" t="s">
        <v>25</v>
      </c>
      <c r="K3" s="132"/>
      <c r="L3" s="132"/>
      <c r="M3" s="132"/>
      <c r="N3" s="132"/>
      <c r="O3" s="132"/>
      <c r="P3" s="132"/>
      <c r="Q3" s="133"/>
    </row>
    <row r="4" spans="1:17" x14ac:dyDescent="0.25">
      <c r="A4" s="42" t="s">
        <v>7</v>
      </c>
      <c r="B4" s="59">
        <v>0</v>
      </c>
      <c r="C4" s="60">
        <v>1.0000000000000001E-5</v>
      </c>
      <c r="D4" s="60">
        <v>1E-4</v>
      </c>
      <c r="E4" s="60">
        <v>1E-3</v>
      </c>
      <c r="F4" s="61">
        <v>0.01</v>
      </c>
      <c r="G4" s="61">
        <v>0.1</v>
      </c>
      <c r="H4" s="62">
        <v>1</v>
      </c>
      <c r="J4" s="42" t="s">
        <v>7</v>
      </c>
      <c r="K4" s="59">
        <v>0</v>
      </c>
      <c r="L4" s="60">
        <v>1.0000000000000001E-5</v>
      </c>
      <c r="M4" s="60">
        <v>1E-4</v>
      </c>
      <c r="N4" s="60">
        <v>1E-3</v>
      </c>
      <c r="O4" s="61">
        <v>0.01</v>
      </c>
      <c r="P4" s="61">
        <v>0.1</v>
      </c>
      <c r="Q4" s="62">
        <v>1</v>
      </c>
    </row>
    <row r="5" spans="1:17" x14ac:dyDescent="0.25">
      <c r="A5" s="43">
        <v>1</v>
      </c>
      <c r="B5" s="72">
        <v>0.79217757092992036</v>
      </c>
      <c r="C5" s="45">
        <v>0.76345005492267526</v>
      </c>
      <c r="D5" s="45">
        <v>0.70677060597994212</v>
      </c>
      <c r="E5" s="45">
        <v>0.55736049397103682</v>
      </c>
      <c r="F5" s="45">
        <v>0.28765114338980013</v>
      </c>
      <c r="G5" s="45">
        <v>0.20012573583877702</v>
      </c>
      <c r="H5" s="46">
        <v>5.6306453827624448E-2</v>
      </c>
      <c r="I5" s="22"/>
      <c r="J5" s="43">
        <v>1</v>
      </c>
      <c r="K5" s="71">
        <v>0.85012280665017248</v>
      </c>
      <c r="L5" s="71">
        <v>0.58310964490184714</v>
      </c>
      <c r="M5" s="71">
        <v>0.3911990592522322</v>
      </c>
      <c r="N5" s="71">
        <v>0.98679168600033629</v>
      </c>
      <c r="O5" s="71">
        <v>0.95565528713179571</v>
      </c>
      <c r="P5" s="71">
        <v>0.91687567722878305</v>
      </c>
      <c r="Q5" s="71">
        <v>0.94600441236937471</v>
      </c>
    </row>
    <row r="6" spans="1:17" x14ac:dyDescent="0.25">
      <c r="A6" s="43">
        <v>2</v>
      </c>
      <c r="B6" s="72">
        <v>0.78000537008860649</v>
      </c>
      <c r="C6" s="45">
        <v>0.7511116714793592</v>
      </c>
      <c r="D6" s="45">
        <v>0.75169003320326455</v>
      </c>
      <c r="E6" s="45">
        <v>0.52342993950191785</v>
      </c>
      <c r="F6" s="45">
        <v>0.22326020479499464</v>
      </c>
      <c r="G6" s="45">
        <v>0.21844052376244927</v>
      </c>
      <c r="H6" s="46">
        <v>0.13997611655261133</v>
      </c>
      <c r="I6" s="22"/>
      <c r="J6" s="43">
        <v>2</v>
      </c>
      <c r="K6" s="71">
        <v>0.84428513916302372</v>
      </c>
      <c r="L6" s="71">
        <v>0.54943920321567141</v>
      </c>
      <c r="M6" s="71">
        <v>0.43662135964380999</v>
      </c>
      <c r="N6" s="71">
        <v>0.98168447125379965</v>
      </c>
      <c r="O6" s="71">
        <v>0.95125251579857439</v>
      </c>
      <c r="P6" s="71">
        <v>0.94709629966001363</v>
      </c>
      <c r="Q6" s="71">
        <v>0.93180987759106948</v>
      </c>
    </row>
    <row r="7" spans="1:17" x14ac:dyDescent="0.25">
      <c r="A7" s="43">
        <v>3</v>
      </c>
      <c r="B7" s="73">
        <v>0.77517229034279067</v>
      </c>
      <c r="C7" s="48">
        <v>0.80624882249167773</v>
      </c>
      <c r="D7" s="48">
        <v>0.64681377393507822</v>
      </c>
      <c r="E7" s="48">
        <v>0.51128434329990347</v>
      </c>
      <c r="F7" s="48">
        <v>0.23424907754919799</v>
      </c>
      <c r="G7" s="48">
        <v>0.15617024482196362</v>
      </c>
      <c r="H7" s="49">
        <v>0.133035775865746</v>
      </c>
      <c r="I7" s="22"/>
      <c r="J7" s="43">
        <v>3</v>
      </c>
      <c r="K7" s="71">
        <v>0.84832996494999946</v>
      </c>
      <c r="L7" s="71">
        <v>0.48275423753850522</v>
      </c>
      <c r="M7" s="71">
        <v>0.50374360378443295</v>
      </c>
      <c r="N7" s="71">
        <v>0.86818102628335614</v>
      </c>
      <c r="O7" s="71">
        <v>0.96083294621966386</v>
      </c>
      <c r="P7" s="71">
        <v>0.9368466479962746</v>
      </c>
      <c r="Q7" s="71">
        <v>0.95632450837444527</v>
      </c>
    </row>
    <row r="8" spans="1:17" x14ac:dyDescent="0.25">
      <c r="A8" s="44" t="s">
        <v>24</v>
      </c>
      <c r="B8" s="74">
        <f t="shared" ref="B8:H8" si="0">AVERAGE(B5:B7)</f>
        <v>0.7824517437871058</v>
      </c>
      <c r="C8" s="74">
        <f t="shared" si="0"/>
        <v>0.77360351629790414</v>
      </c>
      <c r="D8" s="74">
        <f t="shared" si="0"/>
        <v>0.70175813770609496</v>
      </c>
      <c r="E8" s="74">
        <f t="shared" si="0"/>
        <v>0.53069159225761942</v>
      </c>
      <c r="F8" s="74">
        <f t="shared" si="0"/>
        <v>0.24838680857799758</v>
      </c>
      <c r="G8" s="74">
        <f t="shared" si="0"/>
        <v>0.19157883480772997</v>
      </c>
      <c r="H8" s="75">
        <f t="shared" si="0"/>
        <v>0.10977278208199392</v>
      </c>
      <c r="I8" s="26"/>
      <c r="J8" s="44" t="s">
        <v>24</v>
      </c>
      <c r="K8" s="74">
        <f t="shared" ref="K8:Q8" si="1">AVERAGE(K5:K7)</f>
        <v>0.84757930358773192</v>
      </c>
      <c r="L8" s="74">
        <f t="shared" si="1"/>
        <v>0.53843436188534122</v>
      </c>
      <c r="M8" s="74">
        <f t="shared" si="1"/>
        <v>0.44385467422682501</v>
      </c>
      <c r="N8" s="74">
        <f t="shared" si="1"/>
        <v>0.9455523945124974</v>
      </c>
      <c r="O8" s="74">
        <f t="shared" si="1"/>
        <v>0.95591358305001128</v>
      </c>
      <c r="P8" s="74">
        <f t="shared" si="1"/>
        <v>0.93360620829502372</v>
      </c>
      <c r="Q8" s="75">
        <f t="shared" si="1"/>
        <v>0.94471293277829649</v>
      </c>
    </row>
    <row r="9" spans="1:17" x14ac:dyDescent="0.25">
      <c r="A9" s="39" t="s">
        <v>9</v>
      </c>
      <c r="B9" s="45">
        <f t="shared" ref="B9:H9" si="2">_xlfn.STDEV.P(B5:B7)</f>
        <v>7.1546465166018522E-3</v>
      </c>
      <c r="C9" s="45">
        <f t="shared" si="2"/>
        <v>2.3626904704347852E-2</v>
      </c>
      <c r="D9" s="45">
        <f t="shared" si="2"/>
        <v>4.2962006999744971E-2</v>
      </c>
      <c r="E9" s="45">
        <f t="shared" si="2"/>
        <v>1.9498745527606581E-2</v>
      </c>
      <c r="F9" s="45">
        <f t="shared" si="2"/>
        <v>2.8124186770607504E-2</v>
      </c>
      <c r="G9" s="45">
        <f t="shared" si="2"/>
        <v>2.6130238521138119E-2</v>
      </c>
      <c r="H9" s="46">
        <f t="shared" si="2"/>
        <v>3.7912427821366015E-2</v>
      </c>
      <c r="I9" s="17"/>
      <c r="J9" s="39" t="s">
        <v>9</v>
      </c>
      <c r="K9" s="45">
        <f t="shared" ref="K9:Q9" si="3">_xlfn.STDEV.P(K5:K7)</f>
        <v>2.4416128253307587E-3</v>
      </c>
      <c r="L9" s="45">
        <f t="shared" si="3"/>
        <v>4.1702372804553002E-2</v>
      </c>
      <c r="M9" s="45">
        <f t="shared" si="3"/>
        <v>4.622992721807577E-2</v>
      </c>
      <c r="N9" s="45">
        <f t="shared" si="3"/>
        <v>5.4749535016922493E-2</v>
      </c>
      <c r="O9" s="45">
        <f t="shared" si="3"/>
        <v>3.915456495255632E-3</v>
      </c>
      <c r="P9" s="45">
        <f t="shared" si="3"/>
        <v>1.2548488411646273E-2</v>
      </c>
      <c r="Q9" s="46">
        <f t="shared" si="3"/>
        <v>1.0049634164550059E-2</v>
      </c>
    </row>
    <row r="10" spans="1:17" x14ac:dyDescent="0.25">
      <c r="A10" s="16" t="s">
        <v>45</v>
      </c>
      <c r="B10" s="48">
        <f t="shared" ref="B10:H10" si="4">1.96*B9/SQRT(3)</f>
        <v>8.096244700940728E-3</v>
      </c>
      <c r="C10" s="48">
        <f t="shared" si="4"/>
        <v>2.6736359590698821E-2</v>
      </c>
      <c r="D10" s="48">
        <f t="shared" si="4"/>
        <v>4.861608756020952E-2</v>
      </c>
      <c r="E10" s="48">
        <f t="shared" si="4"/>
        <v>2.2064907719278395E-2</v>
      </c>
      <c r="F10" s="48">
        <f t="shared" si="4"/>
        <v>3.1825513333389129E-2</v>
      </c>
      <c r="G10" s="48">
        <f t="shared" si="4"/>
        <v>2.9569148478569715E-2</v>
      </c>
      <c r="H10" s="49">
        <f t="shared" si="4"/>
        <v>4.2901950800263933E-2</v>
      </c>
      <c r="I10" s="17"/>
      <c r="J10" s="16" t="s">
        <v>45</v>
      </c>
      <c r="K10" s="48">
        <f t="shared" ref="K10:Q10" si="5">1.96*K9/SQRT(3)</f>
        <v>2.7629450110446502E-3</v>
      </c>
      <c r="L10" s="48">
        <f t="shared" si="5"/>
        <v>4.7190677282527418E-2</v>
      </c>
      <c r="M10" s="48">
        <f t="shared" si="5"/>
        <v>5.2314087410986795E-2</v>
      </c>
      <c r="N10" s="48">
        <f t="shared" si="5"/>
        <v>6.1954931208853009E-2</v>
      </c>
      <c r="O10" s="48">
        <f t="shared" si="5"/>
        <v>4.4307561286107714E-3</v>
      </c>
      <c r="P10" s="48">
        <f t="shared" si="5"/>
        <v>1.4199951398278276E-2</v>
      </c>
      <c r="Q10" s="49">
        <f t="shared" si="5"/>
        <v>1.1372231620714065E-2</v>
      </c>
    </row>
    <row r="11" spans="1:17" x14ac:dyDescent="0.25">
      <c r="A11" s="134" t="s">
        <v>27</v>
      </c>
      <c r="B11" s="135"/>
      <c r="C11" s="135"/>
      <c r="D11" s="135"/>
      <c r="E11" s="135"/>
      <c r="F11" s="135"/>
      <c r="G11" s="135"/>
      <c r="H11" s="135"/>
      <c r="I11" s="70"/>
      <c r="J11" s="134" t="s">
        <v>27</v>
      </c>
      <c r="K11" s="135"/>
      <c r="L11" s="135"/>
      <c r="M11" s="135"/>
      <c r="N11" s="135"/>
      <c r="O11" s="135"/>
      <c r="P11" s="135"/>
      <c r="Q11" s="135"/>
    </row>
    <row r="12" spans="1:17" x14ac:dyDescent="0.25">
      <c r="A12" s="44">
        <v>1</v>
      </c>
      <c r="B12" s="63">
        <v>5.0999999999999996</v>
      </c>
      <c r="C12" s="63">
        <v>-1.6</v>
      </c>
      <c r="D12" s="63">
        <v>-9</v>
      </c>
      <c r="E12" s="63">
        <v>-15</v>
      </c>
      <c r="F12" s="63">
        <v>-31.7</v>
      </c>
      <c r="G12" s="63">
        <v>-43.1</v>
      </c>
      <c r="H12" s="64">
        <v>-80.400000000000006</v>
      </c>
      <c r="J12" s="44">
        <v>1</v>
      </c>
      <c r="K12" s="2">
        <v>18</v>
      </c>
      <c r="L12" s="41">
        <v>13.6</v>
      </c>
      <c r="M12" s="3">
        <v>15.1</v>
      </c>
      <c r="N12" s="3">
        <v>10.7</v>
      </c>
      <c r="O12" s="3">
        <v>8</v>
      </c>
      <c r="P12" s="3">
        <v>4.5999999999999996</v>
      </c>
      <c r="Q12" s="64">
        <v>-80.400000000000006</v>
      </c>
    </row>
    <row r="13" spans="1:17" x14ac:dyDescent="0.25">
      <c r="A13" s="43">
        <v>2</v>
      </c>
      <c r="B13" s="65">
        <v>1.5</v>
      </c>
      <c r="C13" s="65">
        <v>-2.9</v>
      </c>
      <c r="D13" s="65">
        <v>-8.5</v>
      </c>
      <c r="E13" s="65">
        <v>-14.9</v>
      </c>
      <c r="F13" s="65">
        <v>-32.700000000000003</v>
      </c>
      <c r="G13" s="65">
        <v>-44.5</v>
      </c>
      <c r="H13" s="66">
        <v>-81</v>
      </c>
      <c r="J13" s="43">
        <v>2</v>
      </c>
      <c r="K13">
        <v>14.3</v>
      </c>
      <c r="L13" s="40">
        <v>14.9</v>
      </c>
      <c r="M13">
        <v>17.3</v>
      </c>
      <c r="N13">
        <v>13</v>
      </c>
      <c r="O13">
        <v>13.5</v>
      </c>
      <c r="P13">
        <v>9</v>
      </c>
      <c r="Q13" s="66">
        <v>-81</v>
      </c>
    </row>
    <row r="14" spans="1:17" x14ac:dyDescent="0.25">
      <c r="A14" s="47">
        <v>3</v>
      </c>
      <c r="B14" s="67">
        <v>1.1000000000000001</v>
      </c>
      <c r="C14" s="67">
        <v>-3.7</v>
      </c>
      <c r="D14" s="67">
        <v>-7.8</v>
      </c>
      <c r="E14" s="67">
        <v>-14.9</v>
      </c>
      <c r="F14" s="67">
        <v>-34</v>
      </c>
      <c r="G14" s="67">
        <v>-45.6</v>
      </c>
      <c r="H14" s="68">
        <v>-83.9</v>
      </c>
      <c r="J14" s="47">
        <v>3</v>
      </c>
      <c r="K14">
        <v>17.2</v>
      </c>
      <c r="L14" s="40">
        <v>13.5</v>
      </c>
      <c r="M14">
        <v>14</v>
      </c>
      <c r="N14">
        <v>12.6</v>
      </c>
      <c r="O14">
        <v>13</v>
      </c>
      <c r="P14">
        <v>10.5</v>
      </c>
      <c r="Q14" s="68">
        <v>-83.9</v>
      </c>
    </row>
    <row r="15" spans="1:17" x14ac:dyDescent="0.25">
      <c r="A15" s="44" t="s">
        <v>24</v>
      </c>
      <c r="B15" s="50">
        <f t="shared" ref="B15:H15" si="6">AVERAGE(B12:B14)</f>
        <v>2.5666666666666664</v>
      </c>
      <c r="C15" s="51">
        <f t="shared" si="6"/>
        <v>-2.7333333333333329</v>
      </c>
      <c r="D15" s="51">
        <f t="shared" si="6"/>
        <v>-8.4333333333333336</v>
      </c>
      <c r="E15" s="51">
        <f t="shared" si="6"/>
        <v>-14.933333333333332</v>
      </c>
      <c r="F15" s="51">
        <f t="shared" si="6"/>
        <v>-32.800000000000004</v>
      </c>
      <c r="G15" s="51">
        <f t="shared" si="6"/>
        <v>-44.4</v>
      </c>
      <c r="H15" s="52">
        <f t="shared" si="6"/>
        <v>-81.766666666666666</v>
      </c>
      <c r="J15" s="44" t="s">
        <v>24</v>
      </c>
      <c r="K15" s="50">
        <f t="shared" ref="K15:Q15" si="7">AVERAGE(K12:K14)</f>
        <v>16.5</v>
      </c>
      <c r="L15" s="51">
        <f t="shared" si="7"/>
        <v>14</v>
      </c>
      <c r="M15" s="51">
        <f t="shared" si="7"/>
        <v>15.466666666666667</v>
      </c>
      <c r="N15" s="51">
        <f t="shared" si="7"/>
        <v>12.1</v>
      </c>
      <c r="O15" s="51">
        <f t="shared" si="7"/>
        <v>11.5</v>
      </c>
      <c r="P15" s="51">
        <f t="shared" si="7"/>
        <v>8.0333333333333332</v>
      </c>
      <c r="Q15" s="52">
        <f t="shared" si="7"/>
        <v>-81.766666666666666</v>
      </c>
    </row>
    <row r="16" spans="1:17" x14ac:dyDescent="0.25">
      <c r="A16" s="39" t="s">
        <v>9</v>
      </c>
      <c r="B16" s="53">
        <f t="shared" ref="B16:H16" si="8">_xlfn.STDEV.P(B12:B14)</f>
        <v>1.798765008430939</v>
      </c>
      <c r="C16" s="54">
        <f t="shared" si="8"/>
        <v>0.86538366571647951</v>
      </c>
      <c r="D16" s="54">
        <f t="shared" si="8"/>
        <v>0.4921607686744468</v>
      </c>
      <c r="E16" s="54">
        <f t="shared" si="8"/>
        <v>4.7140452079103001E-2</v>
      </c>
      <c r="F16" s="54">
        <f t="shared" si="8"/>
        <v>0.94162979278836911</v>
      </c>
      <c r="G16" s="54">
        <f t="shared" si="8"/>
        <v>1.0230672835481871</v>
      </c>
      <c r="H16" s="55">
        <f t="shared" si="8"/>
        <v>1.5282524515130209</v>
      </c>
      <c r="J16" s="39" t="s">
        <v>9</v>
      </c>
      <c r="K16" s="53">
        <f t="shared" ref="K16:Q16" si="9">_xlfn.STDEV.P(K12:K14)</f>
        <v>1.5895492023421816</v>
      </c>
      <c r="L16" s="54">
        <f t="shared" si="9"/>
        <v>0.63770421565696656</v>
      </c>
      <c r="M16" s="54">
        <f t="shared" si="9"/>
        <v>1.3719410418171123</v>
      </c>
      <c r="N16" s="54">
        <f t="shared" si="9"/>
        <v>1.0033277962194944</v>
      </c>
      <c r="O16" s="54">
        <f t="shared" si="9"/>
        <v>2.4832774042918899</v>
      </c>
      <c r="P16" s="54">
        <f t="shared" si="9"/>
        <v>2.5037749277618553</v>
      </c>
      <c r="Q16" s="55">
        <f t="shared" si="9"/>
        <v>1.5282524515130209</v>
      </c>
    </row>
    <row r="17" spans="1:17" x14ac:dyDescent="0.25">
      <c r="A17" s="16" t="s">
        <v>45</v>
      </c>
      <c r="B17" s="56">
        <f t="shared" ref="B17:H17" si="10">1.96*B16/SQRT(3)</f>
        <v>2.0354942251799053</v>
      </c>
      <c r="C17" s="57">
        <f t="shared" si="10"/>
        <v>0.97927380501328065</v>
      </c>
      <c r="D17" s="57">
        <f t="shared" si="10"/>
        <v>0.55693233846637946</v>
      </c>
      <c r="E17" s="57">
        <f t="shared" si="10"/>
        <v>5.3344443287277915E-2</v>
      </c>
      <c r="F17" s="57">
        <f t="shared" si="10"/>
        <v>1.0655544201129394</v>
      </c>
      <c r="G17" s="57">
        <f t="shared" si="10"/>
        <v>1.1577096162490643</v>
      </c>
      <c r="H17" s="58">
        <f t="shared" si="10"/>
        <v>1.7293804499706664</v>
      </c>
      <c r="J17" s="16" t="s">
        <v>45</v>
      </c>
      <c r="K17" s="56">
        <f t="shared" ref="K17:Q17" si="11">1.96*K16/SQRT(3)</f>
        <v>1.7987442533303306</v>
      </c>
      <c r="L17" s="57">
        <f t="shared" si="11"/>
        <v>0.7216302531229013</v>
      </c>
      <c r="M17" s="57">
        <f t="shared" si="11"/>
        <v>1.5524974384185946</v>
      </c>
      <c r="N17" s="57">
        <f t="shared" si="11"/>
        <v>1.1353722835362079</v>
      </c>
      <c r="O17" s="57">
        <f t="shared" si="11"/>
        <v>2.8100929205672585</v>
      </c>
      <c r="P17" s="57">
        <f t="shared" si="11"/>
        <v>2.8332880519257442</v>
      </c>
      <c r="Q17" s="58">
        <f t="shared" si="11"/>
        <v>1.7293804499706664</v>
      </c>
    </row>
    <row r="18" spans="1:17" x14ac:dyDescent="0.25">
      <c r="A18" s="136" t="s">
        <v>26</v>
      </c>
      <c r="B18" s="137"/>
      <c r="C18" s="137"/>
      <c r="D18" s="137"/>
      <c r="E18" s="137"/>
      <c r="F18" s="137"/>
      <c r="G18" s="137"/>
      <c r="H18" s="138"/>
      <c r="I18" s="70"/>
      <c r="J18" s="136" t="s">
        <v>26</v>
      </c>
      <c r="K18" s="137"/>
      <c r="L18" s="137"/>
      <c r="M18" s="137"/>
      <c r="N18" s="137"/>
      <c r="O18" s="137"/>
      <c r="P18" s="137"/>
      <c r="Q18" s="138"/>
    </row>
    <row r="19" spans="1:17" x14ac:dyDescent="0.25">
      <c r="A19" s="42">
        <v>1</v>
      </c>
      <c r="B19" s="69">
        <v>100</v>
      </c>
      <c r="C19" s="69">
        <v>99</v>
      </c>
      <c r="D19" s="69">
        <v>99</v>
      </c>
      <c r="E19" s="69">
        <v>98</v>
      </c>
      <c r="F19" s="69">
        <v>99.6</v>
      </c>
      <c r="G19" s="69">
        <v>98</v>
      </c>
      <c r="H19" s="68">
        <v>96</v>
      </c>
      <c r="J19" s="42">
        <v>1</v>
      </c>
      <c r="K19" s="69">
        <v>100</v>
      </c>
      <c r="L19" s="69">
        <v>96</v>
      </c>
      <c r="M19" s="69">
        <v>95</v>
      </c>
      <c r="N19" s="69">
        <v>53</v>
      </c>
      <c r="O19" s="69">
        <v>61</v>
      </c>
      <c r="P19" s="69">
        <v>52</v>
      </c>
      <c r="Q19" s="68">
        <v>53</v>
      </c>
    </row>
  </sheetData>
  <mergeCells count="8">
    <mergeCell ref="A2:H2"/>
    <mergeCell ref="J2:Q2"/>
    <mergeCell ref="A3:H3"/>
    <mergeCell ref="A11:H11"/>
    <mergeCell ref="A18:H18"/>
    <mergeCell ref="J3:Q3"/>
    <mergeCell ref="J11:Q11"/>
    <mergeCell ref="J18:Q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34"/>
  <sheetViews>
    <sheetView workbookViewId="0">
      <selection activeCell="A10" sqref="A10"/>
    </sheetView>
  </sheetViews>
  <sheetFormatPr defaultRowHeight="15" x14ac:dyDescent="0.25"/>
  <cols>
    <col min="1" max="1" width="24.42578125" customWidth="1"/>
    <col min="7" max="7" width="23.7109375" bestFit="1" customWidth="1"/>
    <col min="13" max="13" width="23.7109375" bestFit="1" customWidth="1"/>
  </cols>
  <sheetData>
    <row r="1" spans="1:17" ht="26.25" x14ac:dyDescent="0.4">
      <c r="A1" s="76" t="s">
        <v>32</v>
      </c>
      <c r="B1" s="77"/>
    </row>
    <row r="2" spans="1:17" ht="21" x14ac:dyDescent="0.35">
      <c r="A2" s="139" t="s">
        <v>12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</row>
    <row r="3" spans="1:17" x14ac:dyDescent="0.25">
      <c r="A3" s="82"/>
      <c r="B3" s="140" t="s">
        <v>29</v>
      </c>
      <c r="C3" s="140"/>
      <c r="D3" s="140"/>
      <c r="E3" s="141"/>
      <c r="F3" s="83"/>
      <c r="G3" s="82"/>
      <c r="H3" s="140" t="s">
        <v>30</v>
      </c>
      <c r="I3" s="140"/>
      <c r="J3" s="140"/>
      <c r="K3" s="141"/>
      <c r="L3" s="83"/>
      <c r="M3" s="82"/>
      <c r="N3" s="140" t="s">
        <v>21</v>
      </c>
      <c r="O3" s="140"/>
      <c r="P3" s="140"/>
      <c r="Q3" s="141"/>
    </row>
    <row r="4" spans="1:17" x14ac:dyDescent="0.25">
      <c r="A4" s="84" t="s">
        <v>28</v>
      </c>
      <c r="B4" s="97">
        <v>0</v>
      </c>
      <c r="C4" s="95">
        <v>1.0000000000000001E-5</v>
      </c>
      <c r="D4" s="95">
        <v>1E-3</v>
      </c>
      <c r="E4" s="96">
        <v>0.1</v>
      </c>
      <c r="F4" s="83"/>
      <c r="G4" s="84" t="s">
        <v>28</v>
      </c>
      <c r="H4" s="97">
        <v>0</v>
      </c>
      <c r="I4" s="95">
        <v>1.0000000000000001E-5</v>
      </c>
      <c r="J4" s="95">
        <v>1E-3</v>
      </c>
      <c r="K4" s="96">
        <v>0.1</v>
      </c>
      <c r="L4" s="83"/>
      <c r="M4" s="84" t="s">
        <v>28</v>
      </c>
      <c r="N4" s="97">
        <v>0</v>
      </c>
      <c r="O4" s="95">
        <v>1.0000000000000001E-5</v>
      </c>
      <c r="P4" s="95">
        <v>1E-3</v>
      </c>
      <c r="Q4" s="96">
        <v>0.1</v>
      </c>
    </row>
    <row r="5" spans="1:17" s="70" customFormat="1" x14ac:dyDescent="0.25">
      <c r="A5" s="93">
        <v>1</v>
      </c>
      <c r="B5" s="114">
        <v>0.13400000000000001</v>
      </c>
      <c r="C5" s="114">
        <v>0.34411834817609999</v>
      </c>
      <c r="D5" s="114">
        <v>0.22693315865173347</v>
      </c>
      <c r="E5" s="115">
        <v>2.7815205649020153E-2</v>
      </c>
      <c r="F5" s="83"/>
      <c r="G5" s="93">
        <v>1</v>
      </c>
      <c r="H5" s="114">
        <v>0.17175552649533185</v>
      </c>
      <c r="I5" s="114">
        <v>0.4775429716228573</v>
      </c>
      <c r="J5" s="114">
        <v>0.18064568537617701</v>
      </c>
      <c r="K5" s="115">
        <v>0.127624883666626</v>
      </c>
      <c r="L5" s="83"/>
      <c r="M5" s="93">
        <v>1</v>
      </c>
      <c r="N5" s="114">
        <v>0.16856604138668632</v>
      </c>
      <c r="O5" s="116">
        <v>0.24920512591574701</v>
      </c>
      <c r="P5" s="116">
        <v>0.21780964181629001</v>
      </c>
      <c r="Q5" s="115">
        <v>0.12352985031148082</v>
      </c>
    </row>
    <row r="6" spans="1:17" x14ac:dyDescent="0.25">
      <c r="A6" s="93">
        <v>2</v>
      </c>
      <c r="B6" s="114">
        <v>8.3501323110793849E-2</v>
      </c>
      <c r="C6" s="114">
        <v>0.314450741205</v>
      </c>
      <c r="D6" s="114">
        <v>0.25473255685427448</v>
      </c>
      <c r="E6" s="115">
        <v>4.3467848394356745E-2</v>
      </c>
      <c r="F6" s="83"/>
      <c r="G6" s="93">
        <v>2</v>
      </c>
      <c r="H6" s="114">
        <v>0.17008894177731229</v>
      </c>
      <c r="I6" s="114">
        <v>0.39242423361638501</v>
      </c>
      <c r="J6" s="114">
        <v>0.301564775412616</v>
      </c>
      <c r="K6" s="115">
        <v>0.20546813710102599</v>
      </c>
      <c r="L6" s="83"/>
      <c r="M6" s="93">
        <v>2</v>
      </c>
      <c r="N6" s="114">
        <v>0.17774568383157155</v>
      </c>
      <c r="O6" s="116">
        <v>0.213451539671449</v>
      </c>
      <c r="P6" s="116">
        <v>0.14951918869699901</v>
      </c>
      <c r="Q6" s="115">
        <v>8.173116900467603E-2</v>
      </c>
    </row>
    <row r="7" spans="1:17" x14ac:dyDescent="0.25">
      <c r="A7" s="94">
        <v>3</v>
      </c>
      <c r="B7" s="114">
        <v>0.115</v>
      </c>
      <c r="C7" s="114"/>
      <c r="D7" s="114"/>
      <c r="E7" s="115"/>
      <c r="F7" s="83"/>
      <c r="G7" s="94">
        <v>3</v>
      </c>
      <c r="H7" s="114">
        <v>0.10101425816922917</v>
      </c>
      <c r="I7" s="114"/>
      <c r="J7" s="114"/>
      <c r="K7" s="115"/>
      <c r="L7" s="83"/>
      <c r="M7" s="94">
        <v>3</v>
      </c>
      <c r="N7" s="114">
        <v>7.757378524269945E-2</v>
      </c>
      <c r="O7" s="114"/>
      <c r="P7" s="114"/>
      <c r="Q7" s="115"/>
    </row>
    <row r="8" spans="1:17" x14ac:dyDescent="0.25">
      <c r="A8" s="85" t="s">
        <v>24</v>
      </c>
      <c r="B8" s="78">
        <f>AVERAGE(B5:B7)</f>
        <v>0.11083377437026461</v>
      </c>
      <c r="C8" s="78">
        <f>AVERAGE(C5:C7)</f>
        <v>0.32928454469055002</v>
      </c>
      <c r="D8" s="78">
        <f>AVERAGE(D5:D7)</f>
        <v>0.24083285775300398</v>
      </c>
      <c r="E8" s="79">
        <f>AVERAGE(E5:E7)</f>
        <v>3.5641527021688449E-2</v>
      </c>
      <c r="F8" s="86"/>
      <c r="G8" s="85" t="s">
        <v>24</v>
      </c>
      <c r="H8" s="78">
        <f>AVERAGE(H5:H7)</f>
        <v>0.14761957548062443</v>
      </c>
      <c r="I8" s="78">
        <f>AVERAGE(I5:I7)</f>
        <v>0.43498360261962116</v>
      </c>
      <c r="J8" s="78">
        <f>AVERAGE(J5:J7)</f>
        <v>0.24110523039439652</v>
      </c>
      <c r="K8" s="79">
        <f>AVERAGE(K5:K7)</f>
        <v>0.16654651038382601</v>
      </c>
      <c r="L8" s="83"/>
      <c r="M8" s="85" t="s">
        <v>24</v>
      </c>
      <c r="N8" s="78">
        <f>AVERAGE(N5:N7)</f>
        <v>0.14129517015365245</v>
      </c>
      <c r="O8" s="78">
        <f>AVERAGE(O5:O7)</f>
        <v>0.23132833279359799</v>
      </c>
      <c r="P8" s="78">
        <f>AVERAGE(P5:P7)</f>
        <v>0.18366441525664451</v>
      </c>
      <c r="Q8" s="79">
        <f>AVERAGE(Q5:Q7)</f>
        <v>0.10263050965807843</v>
      </c>
    </row>
    <row r="9" spans="1:17" x14ac:dyDescent="0.25">
      <c r="A9" s="87" t="s">
        <v>9</v>
      </c>
      <c r="B9" s="80">
        <f>_xlfn.STDEV.P(B5:B7)</f>
        <v>2.0825419865931651E-2</v>
      </c>
      <c r="C9" s="80">
        <f>_xlfn.STDEV.P(C5:C7)</f>
        <v>1.4833803485549996E-2</v>
      </c>
      <c r="D9" s="80">
        <f>_xlfn.STDEV.P(D5:D6)</f>
        <v>1.3899699101270507E-2</v>
      </c>
      <c r="E9" s="81">
        <f>_xlfn.STDEV.P(E5:E7)</f>
        <v>7.8263213726682927E-3</v>
      </c>
      <c r="F9" s="86"/>
      <c r="G9" s="87" t="s">
        <v>9</v>
      </c>
      <c r="H9" s="80">
        <f>_xlfn.STDEV.P(H5:H7)</f>
        <v>3.2961958653650716E-2</v>
      </c>
      <c r="I9" s="80">
        <f>_xlfn.STDEV.P(I5:I7)</f>
        <v>4.2559369003236147E-2</v>
      </c>
      <c r="J9" s="80">
        <f>_xlfn.STDEV.P(J5:J6)</f>
        <v>6.0459545018219436E-2</v>
      </c>
      <c r="K9" s="81">
        <f>_xlfn.STDEV.P(K5:K7)</f>
        <v>3.8921626717199939E-2</v>
      </c>
      <c r="L9" s="83"/>
      <c r="M9" s="87" t="s">
        <v>9</v>
      </c>
      <c r="N9" s="80">
        <f>_xlfn.STDEV.P(N5:N7)</f>
        <v>4.5213402364648124E-2</v>
      </c>
      <c r="O9" s="80">
        <f>_xlfn.STDEV.P(O5:O7)</f>
        <v>1.7876793122149001E-2</v>
      </c>
      <c r="P9" s="80">
        <f>_xlfn.STDEV.P(P5:P6)</f>
        <v>3.4145226559645546E-2</v>
      </c>
      <c r="Q9" s="81">
        <f>_xlfn.STDEV.P(Q5:Q7)</f>
        <v>2.0899340653402387E-2</v>
      </c>
    </row>
    <row r="10" spans="1:17" x14ac:dyDescent="0.25">
      <c r="A10" s="16" t="s">
        <v>45</v>
      </c>
      <c r="B10" s="88">
        <f>1.96*B9/SQRT(3)</f>
        <v>2.3566181060541935E-2</v>
      </c>
      <c r="C10" s="88">
        <f>1.96*C9/SQRT(2)</f>
        <v>2.055860274942525E-2</v>
      </c>
      <c r="D10" s="88">
        <f t="shared" ref="D10:E10" si="0">1.96*D9/SQRT(2)</f>
        <v>1.9264000122283433E-2</v>
      </c>
      <c r="E10" s="89">
        <f t="shared" si="0"/>
        <v>1.0846728032143559E-2</v>
      </c>
      <c r="F10" s="86"/>
      <c r="G10" s="16" t="s">
        <v>45</v>
      </c>
      <c r="H10" s="88">
        <f>1.96*H9/SQRT(3)</f>
        <v>3.7299967575337011E-2</v>
      </c>
      <c r="I10" s="88">
        <f>1.96*I9/SQRT(2)</f>
        <v>5.8984276113409312E-2</v>
      </c>
      <c r="J10" s="88">
        <f t="shared" ref="J10" si="1">1.96*J9/SQRT(2)</f>
        <v>8.3792654368879158E-2</v>
      </c>
      <c r="K10" s="89">
        <f t="shared" ref="K10" si="2">1.96*K9/SQRT(2)</f>
        <v>5.3942622525625407E-2</v>
      </c>
      <c r="L10" s="83"/>
      <c r="M10" s="16" t="s">
        <v>45</v>
      </c>
      <c r="N10" s="88">
        <f>1.96*N9/SQRT(3)</f>
        <v>5.1163781251368577E-2</v>
      </c>
      <c r="O10" s="88">
        <f>1.96*O9/SQRT(2)</f>
        <v>2.4775971219379557E-2</v>
      </c>
      <c r="P10" s="88">
        <f t="shared" ref="P10" si="3">1.96*P9/SQRT(2)</f>
        <v>4.7322869641133684E-2</v>
      </c>
      <c r="Q10" s="89">
        <f t="shared" ref="Q10" si="4">1.96*Q9/SQRT(2)</f>
        <v>2.8965008376763093E-2</v>
      </c>
    </row>
    <row r="11" spans="1:17" x14ac:dyDescent="0.25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90"/>
      <c r="N11" s="91"/>
      <c r="O11" s="91"/>
      <c r="P11" s="91"/>
      <c r="Q11" s="92"/>
    </row>
    <row r="12" spans="1:17" ht="21" x14ac:dyDescent="0.35">
      <c r="A12" s="142" t="s">
        <v>31</v>
      </c>
      <c r="B12" s="142"/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</row>
    <row r="13" spans="1:17" x14ac:dyDescent="0.25">
      <c r="A13" s="82"/>
      <c r="B13" s="140" t="s">
        <v>29</v>
      </c>
      <c r="C13" s="140"/>
      <c r="D13" s="140"/>
      <c r="E13" s="141"/>
      <c r="F13" s="83"/>
      <c r="G13" s="82"/>
      <c r="H13" s="140" t="s">
        <v>30</v>
      </c>
      <c r="I13" s="140"/>
      <c r="J13" s="140"/>
      <c r="K13" s="141"/>
      <c r="L13" s="83"/>
      <c r="M13" s="82"/>
      <c r="N13" s="140" t="s">
        <v>21</v>
      </c>
      <c r="O13" s="140"/>
      <c r="P13" s="140"/>
      <c r="Q13" s="141"/>
    </row>
    <row r="14" spans="1:17" x14ac:dyDescent="0.25">
      <c r="A14" s="84" t="s">
        <v>28</v>
      </c>
      <c r="B14" s="97">
        <v>0</v>
      </c>
      <c r="C14" s="95">
        <v>1.0000000000000001E-5</v>
      </c>
      <c r="D14" s="95">
        <v>1E-3</v>
      </c>
      <c r="E14" s="96">
        <v>0.1</v>
      </c>
      <c r="F14" s="83"/>
      <c r="G14" s="84" t="s">
        <v>28</v>
      </c>
      <c r="H14" s="97">
        <v>0</v>
      </c>
      <c r="I14" s="95">
        <v>1.0000000000000001E-5</v>
      </c>
      <c r="J14" s="95">
        <v>1E-3</v>
      </c>
      <c r="K14" s="96">
        <v>0.1</v>
      </c>
      <c r="L14" s="83"/>
      <c r="M14" s="84" t="s">
        <v>28</v>
      </c>
      <c r="N14" s="97">
        <v>0</v>
      </c>
      <c r="O14" s="95">
        <v>1.0000000000000001E-5</v>
      </c>
      <c r="P14" s="95">
        <v>1E-3</v>
      </c>
      <c r="Q14" s="96">
        <v>0.1</v>
      </c>
    </row>
    <row r="15" spans="1:17" x14ac:dyDescent="0.25">
      <c r="A15" s="93">
        <v>1</v>
      </c>
      <c r="B15" s="114">
        <v>0.98950181439484697</v>
      </c>
      <c r="C15" s="114">
        <v>0.99783121291072419</v>
      </c>
      <c r="D15" s="114">
        <v>0.99896087558477642</v>
      </c>
      <c r="E15" s="115">
        <v>0.9981388138474</v>
      </c>
      <c r="F15" s="83"/>
      <c r="G15" s="93">
        <v>1</v>
      </c>
      <c r="H15" s="114">
        <v>0.99683360870341864</v>
      </c>
      <c r="I15" s="114">
        <v>0.99894582730255443</v>
      </c>
      <c r="J15" s="114">
        <v>0.99516525998968164</v>
      </c>
      <c r="K15" s="115">
        <v>0.99897048939095112</v>
      </c>
      <c r="L15" s="83"/>
      <c r="M15" s="93">
        <v>1</v>
      </c>
      <c r="N15" s="114">
        <v>0.99406989660489153</v>
      </c>
      <c r="O15" s="114">
        <v>0.99634500000000004</v>
      </c>
      <c r="P15" s="114">
        <v>0.99581265314</v>
      </c>
      <c r="Q15" s="115">
        <v>0.99943815000000003</v>
      </c>
    </row>
    <row r="16" spans="1:17" x14ac:dyDescent="0.25">
      <c r="A16" s="93">
        <v>2</v>
      </c>
      <c r="B16" s="114">
        <v>0.99141959524069612</v>
      </c>
      <c r="C16" s="114">
        <v>0.99917509243210045</v>
      </c>
      <c r="D16" s="114">
        <v>0.99798710962800696</v>
      </c>
      <c r="E16" s="115">
        <v>0.99916462047999999</v>
      </c>
      <c r="F16" s="83"/>
      <c r="G16" s="93">
        <v>2</v>
      </c>
      <c r="H16" s="114">
        <v>0.99579786270603132</v>
      </c>
      <c r="I16" s="114">
        <v>0.99797651840051782</v>
      </c>
      <c r="J16" s="114">
        <v>0.99876008075233513</v>
      </c>
      <c r="K16" s="115">
        <v>0.99898683163764201</v>
      </c>
      <c r="L16" s="83"/>
      <c r="M16" s="93">
        <v>2</v>
      </c>
      <c r="N16" s="114">
        <v>0.99699312091327208</v>
      </c>
      <c r="O16" s="114">
        <v>0.99468745999999997</v>
      </c>
      <c r="P16" s="114">
        <v>0.99165848599999995</v>
      </c>
      <c r="Q16" s="115">
        <v>0.99147580000000002</v>
      </c>
    </row>
    <row r="17" spans="1:17" x14ac:dyDescent="0.25">
      <c r="A17" s="94">
        <v>3</v>
      </c>
      <c r="B17" s="114">
        <v>0.9943127275147684</v>
      </c>
      <c r="C17" s="114"/>
      <c r="D17" s="114"/>
      <c r="E17" s="115"/>
      <c r="F17" s="83"/>
      <c r="G17" s="94">
        <v>3</v>
      </c>
      <c r="H17" s="114">
        <v>0.99775200603841718</v>
      </c>
      <c r="I17" s="114"/>
      <c r="J17" s="114"/>
      <c r="K17" s="115"/>
      <c r="L17" s="83"/>
      <c r="M17" s="94">
        <v>3</v>
      </c>
      <c r="N17" s="114">
        <v>0.99959892682755391</v>
      </c>
      <c r="O17" s="114"/>
      <c r="P17" s="114"/>
      <c r="Q17" s="115"/>
    </row>
    <row r="18" spans="1:17" x14ac:dyDescent="0.25">
      <c r="A18" s="85" t="s">
        <v>24</v>
      </c>
      <c r="B18" s="78">
        <f>AVERAGE(B15:B17)</f>
        <v>0.9917447123834372</v>
      </c>
      <c r="C18" s="78">
        <f>AVERAGE(C15:C17)</f>
        <v>0.99850315267141232</v>
      </c>
      <c r="D18" s="78">
        <f>AVERAGE(D15:D17)</f>
        <v>0.99847399260639169</v>
      </c>
      <c r="E18" s="79">
        <f>AVERAGE(E15:E17)</f>
        <v>0.99865171716369994</v>
      </c>
      <c r="F18" s="83"/>
      <c r="G18" s="85" t="s">
        <v>24</v>
      </c>
      <c r="H18" s="78">
        <f>AVERAGE(H15:H17)</f>
        <v>0.99679449248262231</v>
      </c>
      <c r="I18" s="78">
        <f>AVERAGE(I15:I17)</f>
        <v>0.99846117285153613</v>
      </c>
      <c r="J18" s="78">
        <f>AVERAGE(J15:J17)</f>
        <v>0.99696267037100839</v>
      </c>
      <c r="K18" s="79">
        <f>AVERAGE(K15:K17)</f>
        <v>0.99897866051429651</v>
      </c>
      <c r="L18" s="83"/>
      <c r="M18" s="85" t="s">
        <v>24</v>
      </c>
      <c r="N18" s="78">
        <f>AVERAGE(N15:N17)</f>
        <v>0.99688731478190584</v>
      </c>
      <c r="O18" s="78">
        <f>AVERAGE(O15:O17)</f>
        <v>0.99551623</v>
      </c>
      <c r="P18" s="78">
        <f>AVERAGE(P15:P17)</f>
        <v>0.99373556956999998</v>
      </c>
      <c r="Q18" s="79">
        <f>AVERAGE(Q15:Q17)</f>
        <v>0.99545697499999997</v>
      </c>
    </row>
    <row r="19" spans="1:17" x14ac:dyDescent="0.25">
      <c r="A19" s="87" t="s">
        <v>9</v>
      </c>
      <c r="B19" s="80">
        <f>_xlfn.STDEV.P(B15:B17)</f>
        <v>1.9774557945731047E-3</v>
      </c>
      <c r="C19" s="80">
        <f>_xlfn.STDEV.P(C15:C17)</f>
        <v>6.7193976068813388E-4</v>
      </c>
      <c r="D19" s="80">
        <f>_xlfn.STDEV.P(D15:D17)</f>
        <v>4.8688297838472838E-4</v>
      </c>
      <c r="E19" s="81">
        <f>_xlfn.STDEV.P(E15:E17)</f>
        <v>5.1290331629999519E-4</v>
      </c>
      <c r="F19" s="83"/>
      <c r="G19" s="87" t="s">
        <v>9</v>
      </c>
      <c r="H19" s="80">
        <f>_xlfn.STDEV.P(H15:H17)</f>
        <v>7.9825501352390096E-4</v>
      </c>
      <c r="I19" s="80">
        <f>_xlfn.STDEV.P(I15:I17)</f>
        <v>4.8465445101830706E-4</v>
      </c>
      <c r="J19" s="80">
        <f>_xlfn.STDEV.P(J15:J16)</f>
        <v>1.7974103813267472E-3</v>
      </c>
      <c r="K19" s="81">
        <f>_xlfn.STDEV.P(K15:K17)</f>
        <v>8.1711233454462295E-6</v>
      </c>
      <c r="L19" s="83"/>
      <c r="M19" s="87" t="s">
        <v>9</v>
      </c>
      <c r="N19" s="80">
        <f>_xlfn.STDEV.P(N15:N17)</f>
        <v>2.2584567007663319E-3</v>
      </c>
      <c r="O19" s="80">
        <f>_xlfn.STDEV.P(O15:O17)</f>
        <v>8.287700000000342E-4</v>
      </c>
      <c r="P19" s="80">
        <f>_xlfn.STDEV.P(P15:P16)</f>
        <v>2.0770835700000267E-3</v>
      </c>
      <c r="Q19" s="81">
        <f>_xlfn.STDEV.P(Q15:Q17)</f>
        <v>3.9811750000000035E-3</v>
      </c>
    </row>
    <row r="20" spans="1:17" x14ac:dyDescent="0.25">
      <c r="A20" s="16" t="s">
        <v>45</v>
      </c>
      <c r="B20" s="88">
        <f>1.96*B19/SQRT(3)</f>
        <v>2.2377018852024399E-3</v>
      </c>
      <c r="C20" s="88">
        <f>1.96*C19/SQRT(2)</f>
        <v>9.3126099620963285E-4</v>
      </c>
      <c r="D20" s="88">
        <f t="shared" ref="D20" si="5">1.96*D19/SQRT(2)</f>
        <v>6.7478538109388357E-4</v>
      </c>
      <c r="E20" s="89">
        <f t="shared" ref="E20" si="6">1.96*E19/SQRT(2)</f>
        <v>7.1084772957563875E-4</v>
      </c>
      <c r="F20" s="83"/>
      <c r="G20" s="16" t="s">
        <v>45</v>
      </c>
      <c r="H20" s="88">
        <f>1.96*H19/SQRT(3)</f>
        <v>9.0331058400238546E-4</v>
      </c>
      <c r="I20" s="88">
        <f>1.96*I19/SQRT(2)</f>
        <v>6.7169679974068519E-4</v>
      </c>
      <c r="J20" s="88">
        <f t="shared" ref="J20" si="7">1.96*J19/SQRT(2)</f>
        <v>2.4910836956540325E-3</v>
      </c>
      <c r="K20" s="89">
        <f t="shared" ref="K20" si="8">1.96*K19/SQRT(2)</f>
        <v>1.1324599185854405E-5</v>
      </c>
      <c r="L20" s="83"/>
      <c r="M20" s="16" t="s">
        <v>45</v>
      </c>
      <c r="N20" s="88">
        <f>1.96*N19/SQRT(3)</f>
        <v>2.5556843449154897E-3</v>
      </c>
      <c r="O20" s="88">
        <f>1.96*O19/SQRT(2)</f>
        <v>1.1486166186062384E-3</v>
      </c>
      <c r="P20" s="88">
        <f t="shared" ref="P20" si="9">1.96*P19/SQRT(2)</f>
        <v>2.878690959778836E-3</v>
      </c>
      <c r="Q20" s="89">
        <f t="shared" ref="Q20" si="10">1.96*Q19/SQRT(2)</f>
        <v>5.5176270455970971E-3</v>
      </c>
    </row>
    <row r="24" spans="1:17" x14ac:dyDescent="0.25">
      <c r="B24" s="40"/>
      <c r="C24" s="40"/>
      <c r="D24" s="40"/>
      <c r="E24" s="40"/>
      <c r="F24" s="40"/>
    </row>
    <row r="25" spans="1:17" x14ac:dyDescent="0.25">
      <c r="B25" s="40"/>
      <c r="C25" s="40"/>
      <c r="D25" s="40"/>
      <c r="E25" s="40"/>
      <c r="F25" s="40"/>
    </row>
    <row r="26" spans="1:17" x14ac:dyDescent="0.25">
      <c r="B26" s="40"/>
      <c r="C26" s="40"/>
      <c r="D26" s="40"/>
      <c r="E26" s="40"/>
      <c r="F26" s="40"/>
      <c r="L26" s="16"/>
    </row>
    <row r="27" spans="1:17" x14ac:dyDescent="0.25">
      <c r="B27" s="40"/>
      <c r="C27" s="40"/>
      <c r="D27" s="40"/>
      <c r="E27" s="40"/>
      <c r="F27" s="40"/>
    </row>
    <row r="28" spans="1:17" x14ac:dyDescent="0.25">
      <c r="B28" s="40"/>
      <c r="C28" s="40"/>
      <c r="D28" s="40"/>
      <c r="E28" s="40"/>
      <c r="F28" s="40"/>
    </row>
    <row r="29" spans="1:17" x14ac:dyDescent="0.25">
      <c r="B29" s="40"/>
      <c r="C29" s="40"/>
      <c r="D29" s="40"/>
      <c r="E29" s="40"/>
      <c r="F29" s="40"/>
    </row>
    <row r="30" spans="1:17" x14ac:dyDescent="0.25">
      <c r="B30" s="40"/>
      <c r="C30" s="40"/>
      <c r="D30" s="40"/>
      <c r="E30" s="40"/>
      <c r="F30" s="40"/>
    </row>
    <row r="31" spans="1:17" x14ac:dyDescent="0.25">
      <c r="B31" s="40"/>
      <c r="C31" s="40"/>
      <c r="D31" s="40"/>
      <c r="E31" s="40"/>
      <c r="F31" s="40"/>
    </row>
    <row r="32" spans="1:17" x14ac:dyDescent="0.25">
      <c r="B32" s="40"/>
      <c r="C32" s="40"/>
      <c r="D32" s="40"/>
      <c r="E32" s="40"/>
      <c r="F32" s="40"/>
    </row>
    <row r="33" spans="2:6" x14ac:dyDescent="0.25">
      <c r="B33" s="40"/>
      <c r="C33" s="40"/>
      <c r="D33" s="40"/>
      <c r="E33" s="40"/>
      <c r="F33" s="40"/>
    </row>
    <row r="34" spans="2:6" x14ac:dyDescent="0.25">
      <c r="B34" s="40"/>
      <c r="C34" s="40"/>
      <c r="D34" s="40"/>
      <c r="E34" s="40"/>
      <c r="F34" s="40"/>
    </row>
  </sheetData>
  <mergeCells count="8">
    <mergeCell ref="A2:Q2"/>
    <mergeCell ref="B3:E3"/>
    <mergeCell ref="H3:K3"/>
    <mergeCell ref="N3:Q3"/>
    <mergeCell ref="B13:E13"/>
    <mergeCell ref="H13:K13"/>
    <mergeCell ref="N13:Q13"/>
    <mergeCell ref="A12:Q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Figure 1</vt:lpstr>
      <vt:lpstr>Figure 2</vt:lpstr>
      <vt:lpstr>Figure 4</vt:lpstr>
      <vt:lpstr>Figure 5</vt:lpstr>
      <vt:lpstr>Figure 6</vt:lpstr>
      <vt:lpstr>Figure 7</vt:lpstr>
      <vt:lpstr>Figure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2025-11-21T15:47:59Z</dcterms:modified>
</cp:coreProperties>
</file>