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gusc72\Documents\Thesis JS\Data\RODARE\"/>
    </mc:Choice>
  </mc:AlternateContent>
  <bookViews>
    <workbookView xWindow="0" yWindow="0" windowWidth="28800" windowHeight="12300" tabRatio="833"/>
  </bookViews>
  <sheets>
    <sheet name="Static_H2O_soda-lime" sheetId="1" r:id="rId1"/>
    <sheet name="Static_H2O_borosilicate" sheetId="2" r:id="rId2"/>
    <sheet name="Dynamic_H2O_borosilicate" sheetId="4" r:id="rId3"/>
    <sheet name="Dynamic_H2O_soda-lime" sheetId="3" r:id="rId4"/>
    <sheet name="OWRK_soda-lime" sheetId="5" r:id="rId5"/>
    <sheet name="OWRK_borosilicate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7" l="1"/>
  <c r="C35" i="7"/>
  <c r="D35" i="7"/>
  <c r="F35" i="7"/>
  <c r="G35" i="7"/>
  <c r="H35" i="7"/>
  <c r="J35" i="7"/>
  <c r="K35" i="7"/>
  <c r="L35" i="7"/>
  <c r="B36" i="7"/>
  <c r="B37" i="7" s="1"/>
  <c r="C36" i="7"/>
  <c r="C37" i="7" s="1"/>
  <c r="D36" i="7"/>
  <c r="D37" i="7" s="1"/>
  <c r="F36" i="7"/>
  <c r="F37" i="7" s="1"/>
  <c r="G36" i="7"/>
  <c r="G37" i="7" s="1"/>
  <c r="H36" i="7"/>
  <c r="H37" i="7" s="1"/>
  <c r="J36" i="7"/>
  <c r="J37" i="7" s="1"/>
  <c r="K36" i="7"/>
  <c r="K37" i="7" s="1"/>
  <c r="L36" i="7"/>
  <c r="L37" i="7" s="1"/>
  <c r="L53" i="5" l="1"/>
  <c r="L54" i="5" s="1"/>
  <c r="K53" i="5"/>
  <c r="K54" i="5" s="1"/>
  <c r="J53" i="5"/>
  <c r="J54" i="5" s="1"/>
  <c r="H53" i="5"/>
  <c r="H54" i="5" s="1"/>
  <c r="G53" i="5"/>
  <c r="G54" i="5" s="1"/>
  <c r="F53" i="5"/>
  <c r="F54" i="5" s="1"/>
  <c r="D53" i="5"/>
  <c r="D54" i="5" s="1"/>
  <c r="C53" i="5"/>
  <c r="C54" i="5" s="1"/>
  <c r="B53" i="5"/>
  <c r="B54" i="5" s="1"/>
  <c r="L52" i="5"/>
  <c r="K52" i="5"/>
  <c r="J52" i="5"/>
  <c r="H52" i="5"/>
  <c r="G52" i="5"/>
  <c r="F52" i="5"/>
  <c r="D52" i="5"/>
  <c r="C52" i="5"/>
  <c r="B52" i="5"/>
  <c r="S43" i="4" l="1"/>
  <c r="R43" i="4"/>
  <c r="Q43" i="4"/>
  <c r="P43" i="4"/>
  <c r="O43" i="4"/>
  <c r="S42" i="4"/>
  <c r="R42" i="4"/>
  <c r="Q42" i="4"/>
  <c r="P42" i="4"/>
  <c r="O42" i="4"/>
  <c r="S41" i="4"/>
  <c r="R41" i="4"/>
  <c r="Q41" i="4"/>
  <c r="P41" i="4"/>
  <c r="O41" i="4"/>
  <c r="S40" i="4"/>
  <c r="R40" i="4"/>
  <c r="Q40" i="4"/>
  <c r="P40" i="4"/>
  <c r="O40" i="4"/>
  <c r="S39" i="4"/>
  <c r="R39" i="4"/>
  <c r="Q39" i="4"/>
  <c r="P39" i="4"/>
  <c r="O39" i="4"/>
  <c r="S38" i="4"/>
  <c r="R38" i="4"/>
  <c r="Q38" i="4"/>
  <c r="P38" i="4"/>
  <c r="O38" i="4"/>
  <c r="S37" i="4"/>
  <c r="R37" i="4"/>
  <c r="Q37" i="4"/>
  <c r="P37" i="4"/>
  <c r="O37" i="4"/>
  <c r="S36" i="4"/>
  <c r="R36" i="4"/>
  <c r="Q36" i="4"/>
  <c r="P36" i="4"/>
  <c r="O36" i="4"/>
  <c r="S35" i="4"/>
  <c r="R35" i="4"/>
  <c r="Q35" i="4"/>
  <c r="P35" i="4"/>
  <c r="O35" i="4"/>
  <c r="S34" i="4"/>
  <c r="R34" i="4"/>
  <c r="Q34" i="4"/>
  <c r="P34" i="4"/>
  <c r="O34" i="4"/>
  <c r="S33" i="4"/>
  <c r="R33" i="4"/>
  <c r="Q33" i="4"/>
  <c r="P33" i="4"/>
  <c r="O33" i="4"/>
  <c r="S32" i="4"/>
  <c r="R32" i="4"/>
  <c r="Q32" i="4"/>
  <c r="P32" i="4"/>
  <c r="O32" i="4"/>
  <c r="S31" i="4"/>
  <c r="R31" i="4"/>
  <c r="Q31" i="4"/>
  <c r="P31" i="4"/>
  <c r="O31" i="4"/>
  <c r="S30" i="4"/>
  <c r="R30" i="4"/>
  <c r="Q30" i="4"/>
  <c r="P30" i="4"/>
  <c r="O30" i="4"/>
  <c r="S29" i="4"/>
  <c r="R29" i="4"/>
  <c r="Q29" i="4"/>
  <c r="P29" i="4"/>
  <c r="O29" i="4"/>
  <c r="S28" i="4"/>
  <c r="R28" i="4"/>
  <c r="Q28" i="4"/>
  <c r="P28" i="4"/>
  <c r="O28" i="4"/>
  <c r="S27" i="4"/>
  <c r="R27" i="4"/>
  <c r="Q27" i="4"/>
  <c r="P27" i="4"/>
  <c r="O27" i="4"/>
  <c r="S26" i="4"/>
  <c r="R26" i="4"/>
  <c r="Q26" i="4"/>
  <c r="P26" i="4"/>
  <c r="O26" i="4"/>
  <c r="S25" i="4"/>
  <c r="R25" i="4"/>
  <c r="Q25" i="4"/>
  <c r="P25" i="4"/>
  <c r="O25" i="4"/>
  <c r="S24" i="4"/>
  <c r="R24" i="4"/>
  <c r="Q24" i="4"/>
  <c r="P24" i="4"/>
  <c r="O24" i="4"/>
  <c r="S23" i="4"/>
  <c r="R23" i="4"/>
  <c r="Q23" i="4"/>
  <c r="P23" i="4"/>
  <c r="O23" i="4"/>
  <c r="S22" i="4"/>
  <c r="R22" i="4"/>
  <c r="Q22" i="4"/>
  <c r="P22" i="4"/>
  <c r="O22" i="4"/>
  <c r="S21" i="4"/>
  <c r="R21" i="4"/>
  <c r="Q21" i="4"/>
  <c r="P21" i="4"/>
  <c r="O21" i="4"/>
  <c r="S20" i="4"/>
  <c r="R20" i="4"/>
  <c r="Q20" i="4"/>
  <c r="P20" i="4"/>
  <c r="O20" i="4"/>
  <c r="S19" i="4"/>
  <c r="R19" i="4"/>
  <c r="Q19" i="4"/>
  <c r="P19" i="4"/>
  <c r="O19" i="4"/>
  <c r="S18" i="4"/>
  <c r="R18" i="4"/>
  <c r="Q18" i="4"/>
  <c r="P18" i="4"/>
  <c r="O18" i="4"/>
  <c r="S17" i="4"/>
  <c r="R17" i="4"/>
  <c r="Q17" i="4"/>
  <c r="P17" i="4"/>
  <c r="O17" i="4"/>
  <c r="S16" i="4"/>
  <c r="R16" i="4"/>
  <c r="Q16" i="4"/>
  <c r="P16" i="4"/>
  <c r="O16" i="4"/>
  <c r="S15" i="4"/>
  <c r="R15" i="4"/>
  <c r="Q15" i="4"/>
  <c r="P15" i="4"/>
  <c r="O15" i="4"/>
  <c r="S14" i="4"/>
  <c r="R14" i="4"/>
  <c r="Q14" i="4"/>
  <c r="P14" i="4"/>
  <c r="O14" i="4"/>
  <c r="S13" i="4"/>
  <c r="R13" i="4"/>
  <c r="Q13" i="4"/>
  <c r="P13" i="4"/>
  <c r="O13" i="4"/>
  <c r="S12" i="4"/>
  <c r="R12" i="4"/>
  <c r="Q12" i="4"/>
  <c r="P12" i="4"/>
  <c r="O12" i="4"/>
  <c r="S11" i="4"/>
  <c r="R11" i="4"/>
  <c r="Q11" i="4"/>
  <c r="P11" i="4"/>
  <c r="O11" i="4"/>
  <c r="S10" i="4"/>
  <c r="R10" i="4"/>
  <c r="Q10" i="4"/>
  <c r="P10" i="4"/>
  <c r="O10" i="4"/>
  <c r="S9" i="4"/>
  <c r="R9" i="4"/>
  <c r="Q9" i="4"/>
  <c r="P9" i="4"/>
  <c r="O9" i="4"/>
  <c r="S8" i="4"/>
  <c r="R8" i="4"/>
  <c r="Q8" i="4"/>
  <c r="P8" i="4"/>
  <c r="O8" i="4"/>
  <c r="S7" i="4"/>
  <c r="R7" i="4"/>
  <c r="Q7" i="4"/>
  <c r="P7" i="4"/>
  <c r="O7" i="4"/>
  <c r="S6" i="4"/>
  <c r="R6" i="4"/>
  <c r="Q6" i="4"/>
  <c r="P6" i="4"/>
  <c r="O6" i="4"/>
  <c r="S5" i="4"/>
  <c r="R5" i="4"/>
  <c r="Q5" i="4"/>
  <c r="P5" i="4"/>
  <c r="O5" i="4"/>
  <c r="S4" i="4"/>
  <c r="R4" i="4"/>
  <c r="Q4" i="4"/>
  <c r="P4" i="4"/>
  <c r="O4" i="4"/>
  <c r="S43" i="3"/>
  <c r="R43" i="3"/>
  <c r="Q43" i="3"/>
  <c r="P43" i="3"/>
  <c r="O43" i="3"/>
  <c r="S42" i="3"/>
  <c r="R42" i="3"/>
  <c r="Q42" i="3"/>
  <c r="P42" i="3"/>
  <c r="O42" i="3"/>
  <c r="S41" i="3"/>
  <c r="R41" i="3"/>
  <c r="Q41" i="3"/>
  <c r="P41" i="3"/>
  <c r="O41" i="3"/>
  <c r="S40" i="3"/>
  <c r="R40" i="3"/>
  <c r="Q40" i="3"/>
  <c r="P40" i="3"/>
  <c r="O40" i="3"/>
  <c r="S39" i="3"/>
  <c r="R39" i="3"/>
  <c r="Q39" i="3"/>
  <c r="P39" i="3"/>
  <c r="O39" i="3"/>
  <c r="S38" i="3"/>
  <c r="R38" i="3"/>
  <c r="Q38" i="3"/>
  <c r="P38" i="3"/>
  <c r="O38" i="3"/>
  <c r="S37" i="3"/>
  <c r="R37" i="3"/>
  <c r="Q37" i="3"/>
  <c r="P37" i="3"/>
  <c r="O37" i="3"/>
  <c r="S36" i="3"/>
  <c r="R36" i="3"/>
  <c r="Q36" i="3"/>
  <c r="P36" i="3"/>
  <c r="O36" i="3"/>
  <c r="S35" i="3"/>
  <c r="R35" i="3"/>
  <c r="Q35" i="3"/>
  <c r="P35" i="3"/>
  <c r="O35" i="3"/>
  <c r="S34" i="3"/>
  <c r="R34" i="3"/>
  <c r="Q34" i="3"/>
  <c r="P34" i="3"/>
  <c r="O34" i="3"/>
  <c r="S33" i="3"/>
  <c r="R33" i="3"/>
  <c r="Q33" i="3"/>
  <c r="P33" i="3"/>
  <c r="O33" i="3"/>
  <c r="S32" i="3"/>
  <c r="R32" i="3"/>
  <c r="Q32" i="3"/>
  <c r="P32" i="3"/>
  <c r="O32" i="3"/>
  <c r="S31" i="3"/>
  <c r="R31" i="3"/>
  <c r="Q31" i="3"/>
  <c r="P31" i="3"/>
  <c r="O31" i="3"/>
  <c r="S30" i="3"/>
  <c r="R30" i="3"/>
  <c r="Q30" i="3"/>
  <c r="P30" i="3"/>
  <c r="O30" i="3"/>
  <c r="S29" i="3"/>
  <c r="R29" i="3"/>
  <c r="Q29" i="3"/>
  <c r="P29" i="3"/>
  <c r="O29" i="3"/>
  <c r="S28" i="3"/>
  <c r="R28" i="3"/>
  <c r="Q28" i="3"/>
  <c r="P28" i="3"/>
  <c r="O28" i="3"/>
  <c r="S27" i="3"/>
  <c r="R27" i="3"/>
  <c r="Q27" i="3"/>
  <c r="P27" i="3"/>
  <c r="O27" i="3"/>
  <c r="S26" i="3"/>
  <c r="R26" i="3"/>
  <c r="Q26" i="3"/>
  <c r="P26" i="3"/>
  <c r="O26" i="3"/>
  <c r="S25" i="3"/>
  <c r="R25" i="3"/>
  <c r="Q25" i="3"/>
  <c r="P25" i="3"/>
  <c r="O25" i="3"/>
  <c r="S24" i="3"/>
  <c r="R24" i="3"/>
  <c r="Q24" i="3"/>
  <c r="P24" i="3"/>
  <c r="O24" i="3"/>
  <c r="S23" i="3"/>
  <c r="R23" i="3"/>
  <c r="Q23" i="3"/>
  <c r="P23" i="3"/>
  <c r="O23" i="3"/>
  <c r="S22" i="3"/>
  <c r="R22" i="3"/>
  <c r="Q22" i="3"/>
  <c r="P22" i="3"/>
  <c r="O22" i="3"/>
  <c r="S21" i="3"/>
  <c r="R21" i="3"/>
  <c r="Q21" i="3"/>
  <c r="P21" i="3"/>
  <c r="O21" i="3"/>
  <c r="S20" i="3"/>
  <c r="R20" i="3"/>
  <c r="Q20" i="3"/>
  <c r="P20" i="3"/>
  <c r="O20" i="3"/>
  <c r="S19" i="3"/>
  <c r="R19" i="3"/>
  <c r="Q19" i="3"/>
  <c r="P19" i="3"/>
  <c r="O19" i="3"/>
  <c r="S18" i="3"/>
  <c r="R18" i="3"/>
  <c r="Q18" i="3"/>
  <c r="P18" i="3"/>
  <c r="O18" i="3"/>
  <c r="S17" i="3"/>
  <c r="R17" i="3"/>
  <c r="Q17" i="3"/>
  <c r="P17" i="3"/>
  <c r="O17" i="3"/>
  <c r="S16" i="3"/>
  <c r="R16" i="3"/>
  <c r="Q16" i="3"/>
  <c r="P16" i="3"/>
  <c r="O16" i="3"/>
  <c r="S15" i="3"/>
  <c r="R15" i="3"/>
  <c r="Q15" i="3"/>
  <c r="P15" i="3"/>
  <c r="O15" i="3"/>
  <c r="S14" i="3"/>
  <c r="R14" i="3"/>
  <c r="Q14" i="3"/>
  <c r="P14" i="3"/>
  <c r="O14" i="3"/>
  <c r="S13" i="3"/>
  <c r="R13" i="3"/>
  <c r="Q13" i="3"/>
  <c r="P13" i="3"/>
  <c r="O13" i="3"/>
  <c r="S12" i="3"/>
  <c r="R12" i="3"/>
  <c r="Q12" i="3"/>
  <c r="P12" i="3"/>
  <c r="O12" i="3"/>
  <c r="S11" i="3"/>
  <c r="R11" i="3"/>
  <c r="Q11" i="3"/>
  <c r="P11" i="3"/>
  <c r="O11" i="3"/>
  <c r="S10" i="3"/>
  <c r="R10" i="3"/>
  <c r="Q10" i="3"/>
  <c r="P10" i="3"/>
  <c r="O10" i="3"/>
  <c r="S9" i="3"/>
  <c r="R9" i="3"/>
  <c r="Q9" i="3"/>
  <c r="P9" i="3"/>
  <c r="O9" i="3"/>
  <c r="S8" i="3"/>
  <c r="R8" i="3"/>
  <c r="Q8" i="3"/>
  <c r="P8" i="3"/>
  <c r="O8" i="3"/>
  <c r="S7" i="3"/>
  <c r="R7" i="3"/>
  <c r="Q7" i="3"/>
  <c r="P7" i="3"/>
  <c r="O7" i="3"/>
  <c r="S6" i="3"/>
  <c r="R6" i="3"/>
  <c r="Q6" i="3"/>
  <c r="P6" i="3"/>
  <c r="O6" i="3"/>
  <c r="S5" i="3"/>
  <c r="R5" i="3"/>
  <c r="Q5" i="3"/>
  <c r="P5" i="3"/>
  <c r="O5" i="3"/>
  <c r="S4" i="3"/>
  <c r="R4" i="3"/>
  <c r="Q4" i="3"/>
  <c r="P4" i="3"/>
  <c r="O4" i="3"/>
</calcChain>
</file>

<file path=xl/sharedStrings.xml><?xml version="1.0" encoding="utf-8"?>
<sst xmlns="http://schemas.openxmlformats.org/spreadsheetml/2006/main" count="126" uniqueCount="32">
  <si>
    <t>1-Butanol</t>
  </si>
  <si>
    <t>1-Hexanol</t>
  </si>
  <si>
    <t>1-Octanol</t>
  </si>
  <si>
    <t>1-Decanol</t>
  </si>
  <si>
    <t>Pristine</t>
  </si>
  <si>
    <t>Contact angle in °</t>
  </si>
  <si>
    <t>Hysteresis</t>
  </si>
  <si>
    <t xml:space="preserve"> </t>
  </si>
  <si>
    <t>pristine</t>
  </si>
  <si>
    <t>Advancing</t>
  </si>
  <si>
    <t>Receding</t>
  </si>
  <si>
    <t>Average</t>
  </si>
  <si>
    <t>Standard deviation</t>
  </si>
  <si>
    <t>95 %Confidence interval</t>
  </si>
  <si>
    <t>Soda-lime</t>
  </si>
  <si>
    <t>Borosilicate</t>
  </si>
  <si>
    <t>95 % Confidence interval</t>
  </si>
  <si>
    <t>1-butanol</t>
  </si>
  <si>
    <t>1-hexanol</t>
  </si>
  <si>
    <t>1-octanol</t>
  </si>
  <si>
    <t>1-decanol</t>
  </si>
  <si>
    <t>C0</t>
  </si>
  <si>
    <t>Static contact angle in °</t>
  </si>
  <si>
    <t>H20</t>
  </si>
  <si>
    <t>Diiodomethane</t>
  </si>
  <si>
    <t>Ethylene glycol</t>
  </si>
  <si>
    <t>C6</t>
  </si>
  <si>
    <t>C10</t>
  </si>
  <si>
    <t>95% confidence interval</t>
  </si>
  <si>
    <t>Sessile Drop H2O</t>
  </si>
  <si>
    <t>Dynamic H2O</t>
  </si>
  <si>
    <t>OWRK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</si>
</sst>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64" fontId="0" fillId="0" borderId="0" xfId="0" applyNumberFormat="1" applyBorder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0" fillId="0" borderId="2" xfId="0" applyBorder="1" applyAlignment="1">
      <alignment horizontal="left"/>
    </xf>
    <xf numFmtId="164" fontId="0" fillId="0" borderId="2" xfId="0" applyNumberFormat="1" applyBorder="1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 applyAlignment="1">
      <alignment horizontal="left" vertical="center"/>
    </xf>
    <xf numFmtId="164" fontId="0" fillId="0" borderId="0" xfId="0" applyNumberFormat="1" applyFont="1" applyBorder="1" applyAlignment="1">
      <alignment horizontal="left" vertical="center"/>
    </xf>
    <xf numFmtId="164" fontId="0" fillId="0" borderId="0" xfId="0" applyNumberFormat="1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164" fontId="2" fillId="0" borderId="0" xfId="1" applyNumberFormat="1" applyFont="1" applyAlignment="1">
      <alignment horizontal="left" vertical="center"/>
    </xf>
    <xf numFmtId="164" fontId="2" fillId="0" borderId="3" xfId="1" applyNumberFormat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164" fontId="2" fillId="0" borderId="0" xfId="1" applyNumberFormat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164" fontId="2" fillId="0" borderId="2" xfId="1" applyNumberFormat="1" applyFont="1" applyBorder="1" applyAlignment="1">
      <alignment horizontal="left" vertical="center"/>
    </xf>
    <xf numFmtId="164" fontId="2" fillId="0" borderId="4" xfId="1" applyNumberFormat="1" applyFont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8" xfId="1" applyFont="1" applyBorder="1" applyAlignment="1">
      <alignment horizontal="left" vertical="center"/>
    </xf>
    <xf numFmtId="164" fontId="2" fillId="0" borderId="6" xfId="1" applyNumberFormat="1" applyFont="1" applyBorder="1" applyAlignment="1">
      <alignment horizontal="left" vertical="center"/>
    </xf>
    <xf numFmtId="164" fontId="2" fillId="0" borderId="5" xfId="1" applyNumberFormat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/>
  </sheetViews>
  <sheetFormatPr baseColWidth="10" defaultRowHeight="14.5" x14ac:dyDescent="0.35"/>
  <cols>
    <col min="1" max="1" width="21" style="6" bestFit="1" customWidth="1"/>
    <col min="2" max="2" width="7" style="6" bestFit="1" customWidth="1"/>
    <col min="3" max="3" width="8.90625" style="6" bestFit="1" customWidth="1"/>
    <col min="4" max="4" width="9.26953125" style="6" bestFit="1" customWidth="1"/>
    <col min="5" max="5" width="8.90625" style="6" bestFit="1" customWidth="1"/>
    <col min="6" max="6" width="9.1796875" style="6" bestFit="1" customWidth="1"/>
    <col min="7" max="16384" width="10.90625" style="6"/>
  </cols>
  <sheetData>
    <row r="1" spans="1:6" ht="15.5" x14ac:dyDescent="0.35">
      <c r="A1" s="5" t="s">
        <v>29</v>
      </c>
      <c r="B1" s="20" t="s">
        <v>5</v>
      </c>
      <c r="C1" s="20"/>
      <c r="D1" s="20"/>
      <c r="E1" s="20"/>
      <c r="F1" s="20"/>
    </row>
    <row r="2" spans="1:6" x14ac:dyDescent="0.35">
      <c r="A2" s="7" t="s">
        <v>14</v>
      </c>
      <c r="B2" s="7" t="s">
        <v>4</v>
      </c>
      <c r="C2" s="7" t="s">
        <v>0</v>
      </c>
      <c r="D2" s="7" t="s">
        <v>1</v>
      </c>
      <c r="E2" s="7" t="s">
        <v>2</v>
      </c>
      <c r="F2" s="7" t="s">
        <v>3</v>
      </c>
    </row>
    <row r="4" spans="1:6" x14ac:dyDescent="0.35">
      <c r="B4" s="12">
        <v>39.527671810000001</v>
      </c>
      <c r="C4" s="12">
        <v>68.646614069999998</v>
      </c>
      <c r="D4" s="12">
        <v>95.261611939999995</v>
      </c>
      <c r="E4" s="12">
        <v>98.210655209999999</v>
      </c>
      <c r="F4" s="12">
        <v>106.5542145</v>
      </c>
    </row>
    <row r="5" spans="1:6" x14ac:dyDescent="0.35">
      <c r="B5" s="12">
        <v>39.16524124</v>
      </c>
      <c r="C5" s="12">
        <v>69.841278079999995</v>
      </c>
      <c r="D5" s="12">
        <v>87.236564639999997</v>
      </c>
      <c r="E5" s="12">
        <v>103.62513730000001</v>
      </c>
      <c r="F5" s="12">
        <v>107.7049866</v>
      </c>
    </row>
    <row r="6" spans="1:6" x14ac:dyDescent="0.35">
      <c r="B6" s="12">
        <v>38.570552829999997</v>
      </c>
      <c r="C6" s="12">
        <v>69.613891600000002</v>
      </c>
      <c r="D6" s="12">
        <v>94.902572629999995</v>
      </c>
      <c r="E6" s="12">
        <v>101.14798740000001</v>
      </c>
      <c r="F6" s="12">
        <v>108.4351959</v>
      </c>
    </row>
    <row r="7" spans="1:6" x14ac:dyDescent="0.35">
      <c r="B7" s="12">
        <v>38.848358150000003</v>
      </c>
      <c r="C7" s="12">
        <v>66.813018799999995</v>
      </c>
      <c r="D7" s="12">
        <v>92.166549680000003</v>
      </c>
      <c r="E7" s="12">
        <v>101.4085922</v>
      </c>
      <c r="F7" s="12">
        <v>107.0345154</v>
      </c>
    </row>
    <row r="8" spans="1:6" x14ac:dyDescent="0.35">
      <c r="B8" s="12">
        <v>40.235466000000002</v>
      </c>
      <c r="C8" s="12">
        <v>69.160125730000004</v>
      </c>
      <c r="D8" s="12">
        <v>89.785804749999997</v>
      </c>
      <c r="E8" s="12">
        <v>99.971046450000003</v>
      </c>
      <c r="F8" s="12">
        <v>105.3765411</v>
      </c>
    </row>
    <row r="9" spans="1:6" x14ac:dyDescent="0.35">
      <c r="B9" s="12">
        <v>39.844543459999997</v>
      </c>
      <c r="C9" s="12">
        <v>71.77189636</v>
      </c>
      <c r="D9" s="12">
        <v>86.610778809999999</v>
      </c>
      <c r="E9" s="12">
        <v>104.2965851</v>
      </c>
      <c r="F9" s="12">
        <v>104.5613251</v>
      </c>
    </row>
    <row r="10" spans="1:6" x14ac:dyDescent="0.35">
      <c r="B10" s="12">
        <v>38.726593020000003</v>
      </c>
      <c r="C10" s="12">
        <v>65.483657840000006</v>
      </c>
      <c r="D10" s="12">
        <v>82.549133299999994</v>
      </c>
      <c r="E10" s="12">
        <v>105.5545197</v>
      </c>
      <c r="F10" s="12">
        <v>103.6954193</v>
      </c>
    </row>
    <row r="11" spans="1:6" x14ac:dyDescent="0.35">
      <c r="B11" s="12">
        <v>38.659629819999999</v>
      </c>
      <c r="C11" s="12">
        <v>69.501358030000006</v>
      </c>
      <c r="D11" s="12">
        <v>89.417510989999997</v>
      </c>
      <c r="E11" s="12">
        <v>104.4298096</v>
      </c>
      <c r="F11" s="12">
        <v>104.2778854</v>
      </c>
    </row>
    <row r="12" spans="1:6" x14ac:dyDescent="0.35">
      <c r="B12" s="12">
        <v>39.294059750000002</v>
      </c>
      <c r="C12" s="12">
        <v>69.700515749999994</v>
      </c>
      <c r="D12" s="12">
        <v>87.667190550000001</v>
      </c>
      <c r="E12" s="12">
        <v>101.5324402</v>
      </c>
      <c r="F12" s="12">
        <v>105.3012848</v>
      </c>
    </row>
    <row r="13" spans="1:6" x14ac:dyDescent="0.35">
      <c r="B13" s="12">
        <v>38.87639618</v>
      </c>
      <c r="C13" s="12">
        <v>69.954093929999999</v>
      </c>
      <c r="D13" s="12">
        <v>89.230995179999994</v>
      </c>
      <c r="E13" s="12">
        <v>101.1534348</v>
      </c>
      <c r="F13" s="12">
        <v>105.8454514</v>
      </c>
    </row>
    <row r="14" spans="1:6" x14ac:dyDescent="0.35">
      <c r="B14" s="12">
        <v>38.824050900000003</v>
      </c>
      <c r="C14" s="12">
        <v>69.768264770000002</v>
      </c>
      <c r="D14" s="12">
        <v>89.276733399999998</v>
      </c>
      <c r="E14" s="12">
        <v>103.00497439999999</v>
      </c>
      <c r="F14" s="12">
        <v>105.2150726</v>
      </c>
    </row>
    <row r="15" spans="1:6" x14ac:dyDescent="0.35">
      <c r="B15" s="12">
        <v>38.717258450000003</v>
      </c>
      <c r="C15" s="12">
        <v>66.850975039999994</v>
      </c>
      <c r="D15" s="12">
        <v>86.283447269999996</v>
      </c>
      <c r="E15" s="12">
        <v>101.49275969999999</v>
      </c>
      <c r="F15" s="12">
        <v>105.24076839999999</v>
      </c>
    </row>
    <row r="16" spans="1:6" x14ac:dyDescent="0.35">
      <c r="B16" s="12">
        <v>38.38233185</v>
      </c>
      <c r="C16" s="12">
        <v>65.954338070000006</v>
      </c>
      <c r="D16" s="12">
        <v>91.832077029999994</v>
      </c>
      <c r="E16" s="12">
        <v>103.09682460000001</v>
      </c>
      <c r="F16" s="12">
        <v>105.4829941</v>
      </c>
    </row>
    <row r="17" spans="2:6" x14ac:dyDescent="0.35">
      <c r="B17" s="12">
        <v>39.220909120000002</v>
      </c>
      <c r="C17" s="12">
        <v>67.347732539999996</v>
      </c>
      <c r="D17" s="12">
        <v>88.014717099999999</v>
      </c>
      <c r="E17" s="12">
        <v>101.5571899</v>
      </c>
      <c r="F17" s="12">
        <v>105.6288071</v>
      </c>
    </row>
    <row r="18" spans="2:6" x14ac:dyDescent="0.35">
      <c r="B18" s="12">
        <v>39.935478209999999</v>
      </c>
      <c r="C18" s="12">
        <v>68.035064700000007</v>
      </c>
      <c r="D18" s="12">
        <v>90.214515689999999</v>
      </c>
      <c r="E18" s="12">
        <v>102.13313290000001</v>
      </c>
      <c r="F18" s="12">
        <v>105.0681</v>
      </c>
    </row>
    <row r="19" spans="2:6" x14ac:dyDescent="0.35">
      <c r="B19" s="12">
        <v>39.30599213</v>
      </c>
      <c r="C19" s="12">
        <v>66.449707029999999</v>
      </c>
      <c r="D19" s="12">
        <v>88.190368649999996</v>
      </c>
      <c r="E19" s="12">
        <v>97.995735170000003</v>
      </c>
      <c r="F19" s="12">
        <v>104.692894</v>
      </c>
    </row>
    <row r="20" spans="2:6" x14ac:dyDescent="0.35">
      <c r="B20" s="12">
        <v>38.715274809999997</v>
      </c>
      <c r="C20" s="12">
        <v>66.370223999999993</v>
      </c>
      <c r="D20" s="12">
        <v>85.891136169999996</v>
      </c>
      <c r="E20" s="12">
        <v>97.453521730000006</v>
      </c>
      <c r="F20" s="12">
        <v>106.2049255</v>
      </c>
    </row>
    <row r="21" spans="2:6" x14ac:dyDescent="0.35">
      <c r="B21" s="12">
        <v>36.841579439999997</v>
      </c>
      <c r="C21" s="12">
        <v>65.245147709999998</v>
      </c>
      <c r="D21" s="12">
        <v>86.230445860000003</v>
      </c>
      <c r="E21" s="12">
        <v>95.377418520000006</v>
      </c>
      <c r="F21" s="12">
        <v>104.79630280000001</v>
      </c>
    </row>
    <row r="22" spans="2:6" x14ac:dyDescent="0.35">
      <c r="B22" s="12">
        <v>37.779632569999997</v>
      </c>
      <c r="C22" s="12">
        <v>64.09765625</v>
      </c>
      <c r="D22" s="12">
        <v>82.936004639999993</v>
      </c>
      <c r="E22" s="12">
        <v>96.219421389999994</v>
      </c>
      <c r="F22" s="12">
        <v>104.0191956</v>
      </c>
    </row>
    <row r="23" spans="2:6" x14ac:dyDescent="0.35">
      <c r="B23" s="12">
        <v>39.580776210000003</v>
      </c>
      <c r="C23" s="12">
        <v>65.90234375</v>
      </c>
      <c r="D23" s="12">
        <v>85.333541870000005</v>
      </c>
      <c r="E23" s="12">
        <v>95.166595459999996</v>
      </c>
      <c r="F23" s="12">
        <v>106.0293884</v>
      </c>
    </row>
    <row r="24" spans="2:6" x14ac:dyDescent="0.35">
      <c r="B24" s="12">
        <v>38.103897089999997</v>
      </c>
      <c r="C24" s="12">
        <v>65.021934509999994</v>
      </c>
      <c r="D24" s="12">
        <v>86.934631350000004</v>
      </c>
      <c r="E24" s="12">
        <v>100.3666077</v>
      </c>
      <c r="F24" s="12">
        <v>106.30904390000001</v>
      </c>
    </row>
    <row r="25" spans="2:6" x14ac:dyDescent="0.35">
      <c r="B25" s="12">
        <v>37.806373600000001</v>
      </c>
      <c r="C25" s="12">
        <v>65.246032709999994</v>
      </c>
      <c r="D25" s="12">
        <v>83.913238530000001</v>
      </c>
      <c r="E25" s="12">
        <v>96.900085450000006</v>
      </c>
      <c r="F25" s="12">
        <v>103.5150757</v>
      </c>
    </row>
    <row r="26" spans="2:6" x14ac:dyDescent="0.35">
      <c r="B26" s="12">
        <v>38.136180879999998</v>
      </c>
      <c r="C26" s="12">
        <v>65.288467409999996</v>
      </c>
      <c r="D26" s="12">
        <v>85.845916750000001</v>
      </c>
      <c r="E26" s="12">
        <v>101.6464996</v>
      </c>
      <c r="F26" s="12">
        <v>104.86992650000001</v>
      </c>
    </row>
    <row r="27" spans="2:6" x14ac:dyDescent="0.35">
      <c r="B27" s="12">
        <v>36.827911380000003</v>
      </c>
      <c r="C27" s="12">
        <v>63.546688080000003</v>
      </c>
      <c r="D27" s="12">
        <v>82.740753170000005</v>
      </c>
      <c r="E27" s="12">
        <v>97.329010010000005</v>
      </c>
      <c r="F27" s="12">
        <v>105.7344208</v>
      </c>
    </row>
    <row r="28" spans="2:6" x14ac:dyDescent="0.35">
      <c r="B28" s="12">
        <v>39.716598509999997</v>
      </c>
      <c r="C28" s="12">
        <v>63.397392269999997</v>
      </c>
      <c r="D28" s="12">
        <v>84.277481080000001</v>
      </c>
      <c r="E28" s="12">
        <v>98.314651490000003</v>
      </c>
      <c r="F28" s="12">
        <v>103.9080429</v>
      </c>
    </row>
    <row r="29" spans="2:6" x14ac:dyDescent="0.35">
      <c r="B29" s="12">
        <v>34.410133360000003</v>
      </c>
      <c r="C29" s="12">
        <v>62.6732254</v>
      </c>
      <c r="D29" s="12">
        <v>85.246894839999996</v>
      </c>
      <c r="E29" s="12">
        <v>97.300552370000005</v>
      </c>
      <c r="F29" s="12">
        <v>104.0706787</v>
      </c>
    </row>
    <row r="30" spans="2:6" x14ac:dyDescent="0.35">
      <c r="B30" s="12">
        <v>35.777771000000001</v>
      </c>
      <c r="C30" s="12">
        <v>62.364501949999998</v>
      </c>
      <c r="D30" s="12">
        <v>85.408111570000003</v>
      </c>
      <c r="E30" s="12">
        <v>96.492652890000002</v>
      </c>
      <c r="F30" s="12">
        <v>105.28125</v>
      </c>
    </row>
    <row r="31" spans="2:6" x14ac:dyDescent="0.35">
      <c r="B31" s="12">
        <v>35.63256836</v>
      </c>
      <c r="C31" s="12">
        <v>63.043907169999997</v>
      </c>
      <c r="D31" s="12">
        <v>84.414321900000004</v>
      </c>
      <c r="E31" s="12">
        <v>99.562110899999993</v>
      </c>
      <c r="F31" s="12">
        <v>104.9890594</v>
      </c>
    </row>
    <row r="32" spans="2:6" x14ac:dyDescent="0.35">
      <c r="B32" s="12">
        <v>35.008903500000002</v>
      </c>
      <c r="C32" s="12">
        <v>60.329505920000003</v>
      </c>
      <c r="D32" s="12">
        <v>84.687377929999997</v>
      </c>
      <c r="E32" s="12">
        <v>99.297348020000001</v>
      </c>
      <c r="F32" s="12">
        <v>104.7248688</v>
      </c>
    </row>
    <row r="33" spans="1:6" ht="15" thickBot="1" x14ac:dyDescent="0.4">
      <c r="A33" s="10"/>
      <c r="B33" s="11">
        <v>39.144138339999998</v>
      </c>
      <c r="C33" s="11">
        <v>62.556755070000001</v>
      </c>
      <c r="D33" s="11">
        <v>85.477096560000007</v>
      </c>
      <c r="E33" s="11">
        <v>97.293922420000001</v>
      </c>
      <c r="F33" s="11">
        <v>104.6536713</v>
      </c>
    </row>
    <row r="34" spans="1:6" x14ac:dyDescent="0.35">
      <c r="B34" s="12"/>
      <c r="C34" s="12"/>
      <c r="D34" s="12"/>
      <c r="E34" s="12"/>
      <c r="F34" s="12"/>
    </row>
    <row r="35" spans="1:6" x14ac:dyDescent="0.35">
      <c r="A35" s="6" t="s">
        <v>11</v>
      </c>
      <c r="B35" s="12">
        <v>38.320542399000011</v>
      </c>
      <c r="C35" s="12">
        <v>66.332543818000005</v>
      </c>
      <c r="D35" s="12">
        <v>87.265917461000015</v>
      </c>
      <c r="E35" s="12">
        <v>99.977707419333299</v>
      </c>
      <c r="F35" s="12">
        <v>105.30737686666664</v>
      </c>
    </row>
    <row r="36" spans="1:6" x14ac:dyDescent="0.35">
      <c r="A36" s="6" t="s">
        <v>12</v>
      </c>
      <c r="B36" s="12">
        <v>1.488066855777638</v>
      </c>
      <c r="C36" s="12">
        <v>2.844219536494534</v>
      </c>
      <c r="D36" s="12">
        <v>3.2886472816253072</v>
      </c>
      <c r="E36" s="12">
        <v>2.8745072736972634</v>
      </c>
      <c r="F36" s="12">
        <v>1.1349263523315578</v>
      </c>
    </row>
    <row r="37" spans="1:6" ht="15" thickBot="1" x14ac:dyDescent="0.4">
      <c r="A37" s="10" t="s">
        <v>13</v>
      </c>
      <c r="B37" s="11">
        <v>0.55565329585370082</v>
      </c>
      <c r="C37" s="11">
        <v>1.0620490292143383</v>
      </c>
      <c r="D37" s="11">
        <v>1.228001076591734</v>
      </c>
      <c r="E37" s="11">
        <v>1.0733586561543542</v>
      </c>
      <c r="F37" s="11">
        <v>0.42378846472908949</v>
      </c>
    </row>
  </sheetData>
  <mergeCells count="1">
    <mergeCell ref="B1:F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/>
  </sheetViews>
  <sheetFormatPr baseColWidth="10" defaultRowHeight="14.5" x14ac:dyDescent="0.35"/>
  <cols>
    <col min="1" max="1" width="21" style="6" bestFit="1" customWidth="1"/>
    <col min="2" max="2" width="7" style="6" bestFit="1" customWidth="1"/>
    <col min="3" max="3" width="8.90625" style="6" bestFit="1" customWidth="1"/>
    <col min="4" max="4" width="9.26953125" style="6" bestFit="1" customWidth="1"/>
    <col min="5" max="5" width="8.90625" style="6" bestFit="1" customWidth="1"/>
    <col min="6" max="6" width="9.1796875" style="6" bestFit="1" customWidth="1"/>
    <col min="7" max="16384" width="10.90625" style="6"/>
  </cols>
  <sheetData>
    <row r="1" spans="1:6" ht="15.5" x14ac:dyDescent="0.35">
      <c r="A1" s="5" t="s">
        <v>29</v>
      </c>
      <c r="B1" s="20" t="s">
        <v>5</v>
      </c>
      <c r="C1" s="20"/>
      <c r="D1" s="20"/>
      <c r="E1" s="20"/>
      <c r="F1" s="20"/>
    </row>
    <row r="2" spans="1:6" x14ac:dyDescent="0.35">
      <c r="A2" s="7" t="s">
        <v>15</v>
      </c>
      <c r="B2" s="7" t="s">
        <v>4</v>
      </c>
      <c r="C2" s="7" t="s">
        <v>0</v>
      </c>
      <c r="D2" s="7" t="s">
        <v>1</v>
      </c>
      <c r="E2" s="7" t="s">
        <v>2</v>
      </c>
      <c r="F2" s="7" t="s">
        <v>3</v>
      </c>
    </row>
    <row r="4" spans="1:6" x14ac:dyDescent="0.35">
      <c r="B4" s="8">
        <v>14.9931793212891</v>
      </c>
      <c r="C4" s="8">
        <v>81.204360961914105</v>
      </c>
      <c r="D4" s="9">
        <v>83.4</v>
      </c>
      <c r="E4" s="8">
        <v>100.086380004883</v>
      </c>
      <c r="F4" s="8">
        <v>101.552764892578</v>
      </c>
    </row>
    <row r="5" spans="1:6" x14ac:dyDescent="0.35">
      <c r="B5" s="8">
        <v>15.381633758544901</v>
      </c>
      <c r="C5" s="8">
        <v>77.882659912109403</v>
      </c>
      <c r="D5" s="9">
        <v>83.95</v>
      </c>
      <c r="E5" s="8">
        <v>99.905471801757798</v>
      </c>
      <c r="F5" s="8">
        <v>99.354553222656307</v>
      </c>
    </row>
    <row r="6" spans="1:6" x14ac:dyDescent="0.35">
      <c r="B6" s="8">
        <v>15.7476921081543</v>
      </c>
      <c r="C6" s="8">
        <v>78.061599731445298</v>
      </c>
      <c r="D6" s="9">
        <v>86.08</v>
      </c>
      <c r="E6" s="8">
        <v>100.83585357666</v>
      </c>
      <c r="F6" s="8">
        <v>98.28173828125</v>
      </c>
    </row>
    <row r="7" spans="1:6" x14ac:dyDescent="0.35">
      <c r="B7" s="8">
        <v>19.6139526367188</v>
      </c>
      <c r="C7" s="8">
        <v>77.651443481445298</v>
      </c>
      <c r="D7" s="9">
        <v>87.29</v>
      </c>
      <c r="E7" s="8">
        <v>101.125076293945</v>
      </c>
      <c r="F7" s="8">
        <v>99.420783996582003</v>
      </c>
    </row>
    <row r="8" spans="1:6" x14ac:dyDescent="0.35">
      <c r="B8" s="8">
        <v>23.225276947021499</v>
      </c>
      <c r="C8" s="8">
        <v>77.377792358398395</v>
      </c>
      <c r="D8" s="8">
        <v>83.55</v>
      </c>
      <c r="E8" s="8">
        <v>100.08723449707</v>
      </c>
      <c r="F8" s="8">
        <v>99.839065551757798</v>
      </c>
    </row>
    <row r="9" spans="1:6" x14ac:dyDescent="0.35">
      <c r="B9" s="8">
        <v>31.833316802978501</v>
      </c>
      <c r="C9" s="8">
        <v>77.556144714355497</v>
      </c>
      <c r="D9" s="8">
        <v>84.33</v>
      </c>
      <c r="E9" s="8">
        <v>100.847763061523</v>
      </c>
      <c r="F9" s="8">
        <v>100.782577514648</v>
      </c>
    </row>
    <row r="10" spans="1:6" x14ac:dyDescent="0.35">
      <c r="B10" s="8">
        <v>43.434440612792997</v>
      </c>
      <c r="C10" s="8">
        <v>77.760322570800795</v>
      </c>
      <c r="D10" s="8">
        <v>84.73</v>
      </c>
      <c r="E10" s="8">
        <v>99.553153991699205</v>
      </c>
      <c r="F10" s="8">
        <v>102.497970581055</v>
      </c>
    </row>
    <row r="11" spans="1:6" x14ac:dyDescent="0.35">
      <c r="B11" s="8">
        <v>26.053102493286101</v>
      </c>
      <c r="C11" s="8">
        <v>72.852096557617202</v>
      </c>
      <c r="D11" s="8">
        <v>85.59</v>
      </c>
      <c r="E11" s="8">
        <v>98.864883422851605</v>
      </c>
      <c r="F11" s="8">
        <v>101.38523864746099</v>
      </c>
    </row>
    <row r="12" spans="1:6" x14ac:dyDescent="0.35">
      <c r="B12" s="8">
        <v>20.854946136474599</v>
      </c>
      <c r="C12" s="8">
        <v>75.5762939453125</v>
      </c>
      <c r="D12" s="8">
        <v>85.77</v>
      </c>
      <c r="E12" s="8">
        <v>100.17661285400401</v>
      </c>
      <c r="F12" s="8">
        <v>101.464950561523</v>
      </c>
    </row>
    <row r="13" spans="1:6" x14ac:dyDescent="0.35">
      <c r="B13" s="8">
        <v>20.924057006835898</v>
      </c>
      <c r="C13" s="8">
        <v>72.809616088867202</v>
      </c>
      <c r="D13" s="8">
        <v>78.38</v>
      </c>
      <c r="E13" s="8">
        <v>100.648391723633</v>
      </c>
      <c r="F13" s="8">
        <v>100.407600402832</v>
      </c>
    </row>
    <row r="14" spans="1:6" x14ac:dyDescent="0.35">
      <c r="B14" s="8">
        <v>19.890193939208999</v>
      </c>
      <c r="C14" s="8">
        <v>76.348548889160199</v>
      </c>
      <c r="D14" s="8">
        <v>80.11</v>
      </c>
      <c r="E14" s="8">
        <v>100.184623718262</v>
      </c>
      <c r="F14" s="8">
        <v>100.680374145508</v>
      </c>
    </row>
    <row r="15" spans="1:6" x14ac:dyDescent="0.35">
      <c r="B15" s="8">
        <v>23.945278167724599</v>
      </c>
      <c r="C15" s="8">
        <v>77.522842407226605</v>
      </c>
      <c r="D15" s="8">
        <v>80.91</v>
      </c>
      <c r="E15" s="8">
        <v>98.773063659667997</v>
      </c>
      <c r="F15" s="8">
        <v>100.051315307617</v>
      </c>
    </row>
    <row r="16" spans="1:6" x14ac:dyDescent="0.35">
      <c r="B16" s="8">
        <v>28.9464416503906</v>
      </c>
      <c r="C16" s="8">
        <v>70.184364318847699</v>
      </c>
      <c r="D16" s="8">
        <v>78.290000000000006</v>
      </c>
      <c r="E16" s="8">
        <v>101.009963989258</v>
      </c>
      <c r="F16" s="8">
        <v>100.076934814453</v>
      </c>
    </row>
    <row r="17" spans="2:6" x14ac:dyDescent="0.35">
      <c r="B17" s="8">
        <v>25.9841499328613</v>
      </c>
      <c r="C17" s="8">
        <v>75.187873840332003</v>
      </c>
      <c r="D17" s="8">
        <v>82.92</v>
      </c>
      <c r="E17" s="8">
        <v>99.454010009765597</v>
      </c>
      <c r="F17" s="8">
        <v>100.462646484375</v>
      </c>
    </row>
    <row r="18" spans="2:6" x14ac:dyDescent="0.35">
      <c r="B18" s="8">
        <v>25.696819305419901</v>
      </c>
      <c r="C18" s="8">
        <v>71.473098754882798</v>
      </c>
      <c r="D18" s="8">
        <v>82.43</v>
      </c>
      <c r="E18" s="8">
        <v>100.13970947265599</v>
      </c>
      <c r="F18" s="8">
        <v>100.50633239746099</v>
      </c>
    </row>
    <row r="19" spans="2:6" x14ac:dyDescent="0.35">
      <c r="B19" s="8">
        <v>25.9824104309082</v>
      </c>
      <c r="C19" s="8">
        <v>74.009262084960895</v>
      </c>
      <c r="D19" s="8">
        <v>83.31</v>
      </c>
      <c r="E19" s="8">
        <v>98.3380126953125</v>
      </c>
      <c r="F19" s="8">
        <v>101.382354736328</v>
      </c>
    </row>
    <row r="20" spans="2:6" x14ac:dyDescent="0.35">
      <c r="B20" s="8">
        <v>27.2354526519775</v>
      </c>
      <c r="C20" s="8">
        <v>72.730125427246094</v>
      </c>
      <c r="D20" s="8">
        <v>83.73</v>
      </c>
      <c r="E20" s="8">
        <v>99.519454956054702</v>
      </c>
      <c r="F20" s="8">
        <v>101.46852111816401</v>
      </c>
    </row>
    <row r="21" spans="2:6" x14ac:dyDescent="0.35">
      <c r="B21" s="8">
        <v>31.282432556152301</v>
      </c>
      <c r="C21" s="8">
        <v>75.038284301757798</v>
      </c>
      <c r="D21" s="8">
        <v>82.16</v>
      </c>
      <c r="E21" s="8">
        <v>99.119842529296903</v>
      </c>
      <c r="F21" s="8">
        <v>100.51921081543</v>
      </c>
    </row>
    <row r="22" spans="2:6" x14ac:dyDescent="0.35">
      <c r="B22" s="8">
        <v>28.0678596496582</v>
      </c>
      <c r="C22" s="8">
        <v>72.883544921875</v>
      </c>
      <c r="D22" s="8">
        <v>75.7</v>
      </c>
      <c r="E22" s="8">
        <v>98.636154174804702</v>
      </c>
      <c r="F22" s="8">
        <v>100.53469085693401</v>
      </c>
    </row>
    <row r="23" spans="2:6" x14ac:dyDescent="0.35">
      <c r="B23" s="8">
        <v>29.334129333496101</v>
      </c>
      <c r="C23" s="8">
        <v>72.317901611328097</v>
      </c>
      <c r="D23" s="8">
        <v>80.23</v>
      </c>
      <c r="E23" s="8">
        <v>100.02174377441401</v>
      </c>
      <c r="F23" s="8">
        <v>100.102951049805</v>
      </c>
    </row>
    <row r="24" spans="2:6" x14ac:dyDescent="0.35">
      <c r="B24" s="8">
        <v>30.5637817382812</v>
      </c>
      <c r="C24" s="8">
        <v>71.223297119140597</v>
      </c>
      <c r="D24" s="8">
        <v>83.12</v>
      </c>
      <c r="E24" s="8">
        <v>100.095001220703</v>
      </c>
      <c r="F24" s="8">
        <v>100.729377746582</v>
      </c>
    </row>
    <row r="25" spans="2:6" x14ac:dyDescent="0.35">
      <c r="B25" s="8">
        <v>34.075302124023402</v>
      </c>
      <c r="C25" s="8">
        <v>73.223968505859403</v>
      </c>
      <c r="D25" s="8">
        <v>84.09</v>
      </c>
      <c r="E25" s="8">
        <v>100.45269775390599</v>
      </c>
      <c r="F25" s="8">
        <v>99.966644287109403</v>
      </c>
    </row>
    <row r="26" spans="2:6" x14ac:dyDescent="0.35">
      <c r="B26" s="8">
        <v>21.98</v>
      </c>
      <c r="C26" s="8">
        <v>77.574127197265597</v>
      </c>
      <c r="D26" s="8">
        <v>87.57</v>
      </c>
      <c r="E26" s="8">
        <v>100.34553527832</v>
      </c>
      <c r="F26" s="8">
        <v>100.27407836914099</v>
      </c>
    </row>
    <row r="27" spans="2:6" x14ac:dyDescent="0.35">
      <c r="B27" s="8">
        <v>22.35</v>
      </c>
      <c r="C27" s="8">
        <v>73.721023559570298</v>
      </c>
      <c r="D27" s="8">
        <v>85.8</v>
      </c>
      <c r="E27" s="8">
        <v>99.055496215820298</v>
      </c>
      <c r="F27" s="8">
        <v>100.122840881348</v>
      </c>
    </row>
    <row r="28" spans="2:6" x14ac:dyDescent="0.35">
      <c r="B28" s="8">
        <v>28.39</v>
      </c>
      <c r="C28" s="8">
        <v>77.021423339843693</v>
      </c>
      <c r="D28" s="8">
        <v>87.54</v>
      </c>
      <c r="E28" s="8">
        <v>99.026924133300795</v>
      </c>
      <c r="F28" s="8">
        <v>100.911407470703</v>
      </c>
    </row>
    <row r="29" spans="2:6" x14ac:dyDescent="0.35">
      <c r="B29" s="8">
        <v>24.05</v>
      </c>
      <c r="C29" s="8">
        <v>71.630752563476605</v>
      </c>
      <c r="D29" s="8">
        <v>81.02</v>
      </c>
      <c r="E29" s="8">
        <v>99.691810607910199</v>
      </c>
      <c r="F29" s="8">
        <v>100.145751953125</v>
      </c>
    </row>
    <row r="30" spans="2:6" x14ac:dyDescent="0.35">
      <c r="B30" s="8">
        <v>22.29</v>
      </c>
      <c r="C30" s="8">
        <v>71.464447021484403</v>
      </c>
      <c r="D30" s="8">
        <v>84.72</v>
      </c>
      <c r="E30" s="8">
        <v>100.12971496582</v>
      </c>
      <c r="F30" s="8">
        <v>98.787109375</v>
      </c>
    </row>
    <row r="31" spans="2:6" x14ac:dyDescent="0.35">
      <c r="B31" s="8">
        <v>20.51</v>
      </c>
      <c r="C31" s="8">
        <v>70.208953857421903</v>
      </c>
      <c r="D31" s="8">
        <v>85.19</v>
      </c>
      <c r="E31" s="8">
        <v>100.11643218994099</v>
      </c>
      <c r="F31" s="8">
        <v>98.319549560546903</v>
      </c>
    </row>
    <row r="32" spans="2:6" x14ac:dyDescent="0.35">
      <c r="B32" s="8">
        <v>25.1</v>
      </c>
      <c r="C32" s="8">
        <v>71.357162475585895</v>
      </c>
      <c r="D32" s="8">
        <v>86.61</v>
      </c>
      <c r="E32" s="8">
        <v>98.581634521484403</v>
      </c>
      <c r="F32" s="8">
        <v>100.724578857422</v>
      </c>
    </row>
    <row r="33" spans="1:6" ht="15" thickBot="1" x14ac:dyDescent="0.4">
      <c r="A33" s="10"/>
      <c r="B33" s="11">
        <v>22.42</v>
      </c>
      <c r="C33" s="11">
        <v>70.885437011718807</v>
      </c>
      <c r="D33" s="11">
        <v>86.15</v>
      </c>
      <c r="E33" s="11">
        <v>97.682106018066406</v>
      </c>
      <c r="F33" s="11">
        <v>100.193969726563</v>
      </c>
    </row>
    <row r="34" spans="1:6" x14ac:dyDescent="0.35">
      <c r="B34" s="12"/>
      <c r="C34" s="12"/>
      <c r="D34" s="12"/>
      <c r="E34" s="12"/>
      <c r="F34" s="12"/>
    </row>
    <row r="35" spans="1:6" x14ac:dyDescent="0.35">
      <c r="A35" s="6" t="s">
        <v>11</v>
      </c>
      <c r="B35" s="12">
        <v>25.005194976806635</v>
      </c>
      <c r="C35" s="12">
        <v>74.491292317708329</v>
      </c>
      <c r="D35" s="12">
        <v>83.489000000000019</v>
      </c>
      <c r="E35" s="12">
        <v>99.75015843709302</v>
      </c>
      <c r="F35" s="12">
        <v>100.36492945353193</v>
      </c>
    </row>
    <row r="36" spans="1:6" x14ac:dyDescent="0.35">
      <c r="A36" s="6" t="s">
        <v>12</v>
      </c>
      <c r="B36" s="12">
        <v>5.9473068823901984</v>
      </c>
      <c r="C36" s="12">
        <v>2.9561309996341154</v>
      </c>
      <c r="D36" s="12">
        <v>2.9081969173948359</v>
      </c>
      <c r="E36" s="12">
        <v>0.8501893031527491</v>
      </c>
      <c r="F36" s="12">
        <v>0.93103506824140603</v>
      </c>
    </row>
    <row r="37" spans="1:6" ht="15" thickBot="1" x14ac:dyDescent="0.4">
      <c r="A37" s="10" t="s">
        <v>13</v>
      </c>
      <c r="B37" s="11">
        <v>2.2207608870681854</v>
      </c>
      <c r="C37" s="11">
        <v>1.1038374563242361</v>
      </c>
      <c r="D37" s="11">
        <v>1.0859385758562217</v>
      </c>
      <c r="E37" s="11">
        <v>0.31746590320332935</v>
      </c>
      <c r="F37" s="11">
        <v>0.34765420801833763</v>
      </c>
    </row>
    <row r="38" spans="1:6" x14ac:dyDescent="0.35">
      <c r="B38" s="12"/>
      <c r="C38" s="12"/>
      <c r="D38" s="12"/>
      <c r="E38" s="12"/>
      <c r="F38" s="12"/>
    </row>
  </sheetData>
  <mergeCells count="1">
    <mergeCell ref="B1:F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workbookViewId="0"/>
  </sheetViews>
  <sheetFormatPr baseColWidth="10" defaultColWidth="11.453125" defaultRowHeight="14.5" x14ac:dyDescent="0.35"/>
  <cols>
    <col min="1" max="1" width="21.453125" style="3" bestFit="1" customWidth="1"/>
    <col min="2" max="2" width="7.08984375" style="3" bestFit="1" customWidth="1"/>
    <col min="3" max="3" width="8.90625" style="3" bestFit="1" customWidth="1"/>
    <col min="4" max="4" width="9.08984375" style="3" bestFit="1" customWidth="1"/>
    <col min="5" max="5" width="8.6328125" style="3" bestFit="1" customWidth="1"/>
    <col min="6" max="6" width="9" style="3" bestFit="1" customWidth="1"/>
    <col min="7" max="7" width="9.26953125" style="3" bestFit="1" customWidth="1"/>
    <col min="8" max="8" width="8.26953125" style="3" bestFit="1" customWidth="1"/>
    <col min="9" max="9" width="7.08984375" style="3" bestFit="1" customWidth="1"/>
    <col min="10" max="10" width="8.90625" style="3" bestFit="1" customWidth="1"/>
    <col min="11" max="11" width="9.08984375" style="3" bestFit="1" customWidth="1"/>
    <col min="12" max="12" width="8.6328125" style="3" bestFit="1" customWidth="1"/>
    <col min="13" max="13" width="9" style="3" customWidth="1"/>
    <col min="14" max="14" width="11.453125" style="3"/>
    <col min="15" max="15" width="7.08984375" style="3" bestFit="1" customWidth="1"/>
    <col min="16" max="16" width="8.90625" style="3" bestFit="1" customWidth="1"/>
    <col min="17" max="17" width="9.08984375" style="3" customWidth="1"/>
    <col min="18" max="18" width="8.6328125" style="3" bestFit="1" customWidth="1"/>
    <col min="19" max="19" width="9" style="3" bestFit="1" customWidth="1"/>
    <col min="20" max="16384" width="11.453125" style="3"/>
  </cols>
  <sheetData>
    <row r="1" spans="1:19" ht="15.5" x14ac:dyDescent="0.35">
      <c r="A1" s="17" t="s">
        <v>30</v>
      </c>
      <c r="B1" s="23" t="s">
        <v>9</v>
      </c>
      <c r="C1" s="23"/>
      <c r="D1" s="23"/>
      <c r="E1" s="23"/>
      <c r="F1" s="23"/>
      <c r="G1" s="1"/>
      <c r="H1" s="1"/>
      <c r="I1" s="24" t="s">
        <v>10</v>
      </c>
      <c r="J1" s="24"/>
      <c r="K1" s="24"/>
      <c r="L1" s="24"/>
      <c r="M1" s="24"/>
      <c r="O1" s="22" t="s">
        <v>6</v>
      </c>
      <c r="P1" s="22"/>
      <c r="Q1" s="22"/>
      <c r="R1" s="22"/>
      <c r="S1" s="22"/>
    </row>
    <row r="2" spans="1:19" x14ac:dyDescent="0.35">
      <c r="A2" s="4" t="s">
        <v>15</v>
      </c>
      <c r="B2" s="21" t="s">
        <v>5</v>
      </c>
      <c r="C2" s="21"/>
      <c r="D2" s="21"/>
      <c r="E2" s="21"/>
      <c r="F2" s="21"/>
      <c r="G2" s="1"/>
      <c r="H2" s="1"/>
      <c r="I2" s="21" t="s">
        <v>5</v>
      </c>
      <c r="J2" s="21"/>
      <c r="K2" s="21"/>
      <c r="L2" s="21"/>
      <c r="M2" s="21"/>
    </row>
    <row r="3" spans="1:19" x14ac:dyDescent="0.35">
      <c r="A3" s="2" t="s">
        <v>7</v>
      </c>
      <c r="B3" s="2" t="s">
        <v>8</v>
      </c>
      <c r="C3" s="2" t="s">
        <v>17</v>
      </c>
      <c r="D3" s="2" t="s">
        <v>18</v>
      </c>
      <c r="E3" s="2" t="s">
        <v>19</v>
      </c>
      <c r="F3" s="2" t="s">
        <v>20</v>
      </c>
      <c r="G3" s="2"/>
      <c r="H3" s="2"/>
      <c r="I3" s="2" t="s">
        <v>8</v>
      </c>
      <c r="J3" s="2" t="s">
        <v>17</v>
      </c>
      <c r="K3" s="2" t="s">
        <v>18</v>
      </c>
      <c r="L3" s="2" t="s">
        <v>19</v>
      </c>
      <c r="M3" s="2" t="s">
        <v>20</v>
      </c>
      <c r="O3" s="2" t="s">
        <v>8</v>
      </c>
      <c r="P3" s="2" t="s">
        <v>17</v>
      </c>
      <c r="Q3" s="2" t="s">
        <v>18</v>
      </c>
      <c r="R3" s="2" t="s">
        <v>19</v>
      </c>
      <c r="S3" s="2" t="s">
        <v>20</v>
      </c>
    </row>
    <row r="4" spans="1:19" x14ac:dyDescent="0.35">
      <c r="A4" s="18"/>
      <c r="B4" s="13">
        <v>62.51</v>
      </c>
      <c r="C4" s="13">
        <v>79.239999999999995</v>
      </c>
      <c r="D4" s="13">
        <v>93.03</v>
      </c>
      <c r="E4" s="13">
        <v>92.27</v>
      </c>
      <c r="F4" s="13">
        <v>96.83</v>
      </c>
      <c r="G4" s="13"/>
      <c r="H4" s="19"/>
      <c r="I4" s="13">
        <v>43.29</v>
      </c>
      <c r="J4" s="13">
        <v>61.42</v>
      </c>
      <c r="K4" s="13">
        <v>79.87</v>
      </c>
      <c r="L4" s="13">
        <v>82.12</v>
      </c>
      <c r="M4" s="13">
        <v>88.2</v>
      </c>
      <c r="N4" s="13"/>
      <c r="O4" s="13">
        <f t="shared" ref="O4:S19" si="0">B4-I4</f>
        <v>19.22</v>
      </c>
      <c r="P4" s="13">
        <f t="shared" si="0"/>
        <v>17.819999999999993</v>
      </c>
      <c r="Q4" s="13">
        <f t="shared" si="0"/>
        <v>13.159999999999997</v>
      </c>
      <c r="R4" s="13">
        <f t="shared" si="0"/>
        <v>10.149999999999991</v>
      </c>
      <c r="S4" s="13">
        <f t="shared" si="0"/>
        <v>8.6299999999999955</v>
      </c>
    </row>
    <row r="5" spans="1:19" x14ac:dyDescent="0.35">
      <c r="B5" s="13">
        <v>62.97</v>
      </c>
      <c r="C5" s="13">
        <v>79.5</v>
      </c>
      <c r="D5" s="13">
        <v>93.02</v>
      </c>
      <c r="E5" s="13">
        <v>92.3</v>
      </c>
      <c r="F5" s="13">
        <v>96.86</v>
      </c>
      <c r="G5" s="13"/>
      <c r="H5" s="13"/>
      <c r="I5" s="13">
        <v>43.3</v>
      </c>
      <c r="J5" s="13">
        <v>61.45</v>
      </c>
      <c r="K5" s="13">
        <v>79.58</v>
      </c>
      <c r="L5" s="13">
        <v>82.07</v>
      </c>
      <c r="M5" s="13">
        <v>88.21</v>
      </c>
      <c r="N5" s="13"/>
      <c r="O5" s="13">
        <f t="shared" si="0"/>
        <v>19.670000000000002</v>
      </c>
      <c r="P5" s="13">
        <f t="shared" si="0"/>
        <v>18.049999999999997</v>
      </c>
      <c r="Q5" s="13">
        <f t="shared" si="0"/>
        <v>13.439999999999998</v>
      </c>
      <c r="R5" s="13">
        <f t="shared" si="0"/>
        <v>10.230000000000004</v>
      </c>
      <c r="S5" s="13">
        <f t="shared" si="0"/>
        <v>8.6500000000000057</v>
      </c>
    </row>
    <row r="6" spans="1:19" x14ac:dyDescent="0.35">
      <c r="B6" s="13">
        <v>62.94</v>
      </c>
      <c r="C6" s="13">
        <v>79.55</v>
      </c>
      <c r="D6" s="13">
        <v>93.02</v>
      </c>
      <c r="E6" s="13">
        <v>92.3</v>
      </c>
      <c r="F6" s="13">
        <v>96.87</v>
      </c>
      <c r="G6" s="13"/>
      <c r="H6" s="13"/>
      <c r="I6" s="13">
        <v>43.27</v>
      </c>
      <c r="J6" s="13">
        <v>61.38</v>
      </c>
      <c r="K6" s="13">
        <v>79.48</v>
      </c>
      <c r="L6" s="13">
        <v>82.06</v>
      </c>
      <c r="M6" s="13">
        <v>88.23</v>
      </c>
      <c r="N6" s="13"/>
      <c r="O6" s="13">
        <f>B6-I6</f>
        <v>19.669999999999995</v>
      </c>
      <c r="P6" s="13">
        <f t="shared" si="0"/>
        <v>18.169999999999995</v>
      </c>
      <c r="Q6" s="13">
        <f>D6-K6</f>
        <v>13.539999999999992</v>
      </c>
      <c r="R6" s="13">
        <f>E6-L6</f>
        <v>10.239999999999995</v>
      </c>
      <c r="S6" s="13">
        <f>F6-M6</f>
        <v>8.64</v>
      </c>
    </row>
    <row r="7" spans="1:19" x14ac:dyDescent="0.35">
      <c r="B7" s="13">
        <v>63.01</v>
      </c>
      <c r="C7" s="13">
        <v>79.599999999999994</v>
      </c>
      <c r="D7" s="13">
        <v>93.03</v>
      </c>
      <c r="E7" s="13">
        <v>92.31</v>
      </c>
      <c r="F7" s="13">
        <v>96.9</v>
      </c>
      <c r="G7" s="13"/>
      <c r="H7" s="13"/>
      <c r="I7" s="13">
        <v>43.23</v>
      </c>
      <c r="J7" s="13">
        <v>61.42</v>
      </c>
      <c r="K7" s="13">
        <v>79.34</v>
      </c>
      <c r="L7" s="13">
        <v>82.06</v>
      </c>
      <c r="M7" s="13">
        <v>88.24</v>
      </c>
      <c r="N7" s="13"/>
      <c r="O7" s="13">
        <f t="shared" ref="O7:R43" si="1">B7-I7</f>
        <v>19.78</v>
      </c>
      <c r="P7" s="13">
        <f t="shared" si="0"/>
        <v>18.179999999999993</v>
      </c>
      <c r="Q7" s="13">
        <f>D7-K7</f>
        <v>13.689999999999998</v>
      </c>
      <c r="R7" s="13">
        <f>E7-L7</f>
        <v>10.25</v>
      </c>
      <c r="S7" s="13">
        <f t="shared" ref="S7:S43" si="2">F7-M7</f>
        <v>8.6600000000000108</v>
      </c>
    </row>
    <row r="8" spans="1:19" x14ac:dyDescent="0.35">
      <c r="B8" s="13">
        <v>62.86</v>
      </c>
      <c r="C8" s="13">
        <v>79.61</v>
      </c>
      <c r="D8" s="13">
        <v>93.09</v>
      </c>
      <c r="E8" s="13">
        <v>92.3</v>
      </c>
      <c r="F8" s="13">
        <v>96.88</v>
      </c>
      <c r="G8" s="13"/>
      <c r="H8" s="13"/>
      <c r="I8" s="13">
        <v>43.2</v>
      </c>
      <c r="J8" s="13">
        <v>61.39</v>
      </c>
      <c r="K8" s="13">
        <v>79.3</v>
      </c>
      <c r="L8" s="13">
        <v>82.06</v>
      </c>
      <c r="M8" s="13">
        <v>88.22</v>
      </c>
      <c r="N8" s="13"/>
      <c r="O8" s="13">
        <f t="shared" si="1"/>
        <v>19.659999999999997</v>
      </c>
      <c r="P8" s="13">
        <f t="shared" si="0"/>
        <v>18.22</v>
      </c>
      <c r="Q8" s="13">
        <f t="shared" si="0"/>
        <v>13.790000000000006</v>
      </c>
      <c r="R8" s="13">
        <f t="shared" si="0"/>
        <v>10.239999999999995</v>
      </c>
      <c r="S8" s="13">
        <f t="shared" si="2"/>
        <v>8.6599999999999966</v>
      </c>
    </row>
    <row r="9" spans="1:19" x14ac:dyDescent="0.35">
      <c r="B9" s="13">
        <v>62.93</v>
      </c>
      <c r="C9" s="13">
        <v>79.52</v>
      </c>
      <c r="D9" s="13">
        <v>93.01</v>
      </c>
      <c r="E9" s="13">
        <v>92.27</v>
      </c>
      <c r="F9" s="13">
        <v>96.93</v>
      </c>
      <c r="G9" s="13"/>
      <c r="H9" s="13"/>
      <c r="I9" s="13">
        <v>43.2</v>
      </c>
      <c r="J9" s="13">
        <v>61.36</v>
      </c>
      <c r="K9" s="13">
        <v>79.27</v>
      </c>
      <c r="L9" s="13">
        <v>82.07</v>
      </c>
      <c r="M9" s="13">
        <v>88.18</v>
      </c>
      <c r="N9" s="13"/>
      <c r="O9" s="13">
        <f t="shared" si="1"/>
        <v>19.729999999999997</v>
      </c>
      <c r="P9" s="13">
        <f t="shared" si="0"/>
        <v>18.159999999999997</v>
      </c>
      <c r="Q9" s="13">
        <f t="shared" si="0"/>
        <v>13.740000000000009</v>
      </c>
      <c r="R9" s="13">
        <f t="shared" si="0"/>
        <v>10.200000000000003</v>
      </c>
      <c r="S9" s="13">
        <f t="shared" si="2"/>
        <v>8.75</v>
      </c>
    </row>
    <row r="10" spans="1:19" x14ac:dyDescent="0.35">
      <c r="B10" s="13">
        <v>62.8</v>
      </c>
      <c r="C10" s="13">
        <v>79.48</v>
      </c>
      <c r="D10" s="13">
        <v>93</v>
      </c>
      <c r="E10" s="13">
        <v>92.29</v>
      </c>
      <c r="F10" s="13">
        <v>96.91</v>
      </c>
      <c r="G10" s="13"/>
      <c r="H10" s="13"/>
      <c r="I10" s="13">
        <v>43.2</v>
      </c>
      <c r="J10" s="13">
        <v>61.36</v>
      </c>
      <c r="K10" s="13">
        <v>79.38</v>
      </c>
      <c r="L10" s="13">
        <v>82.05</v>
      </c>
      <c r="M10" s="13">
        <v>88.16</v>
      </c>
      <c r="N10" s="13"/>
      <c r="O10" s="13">
        <f>B10-I10</f>
        <v>19.599999999999994</v>
      </c>
      <c r="P10" s="13">
        <f t="shared" si="0"/>
        <v>18.120000000000005</v>
      </c>
      <c r="Q10" s="13">
        <f t="shared" si="0"/>
        <v>13.620000000000005</v>
      </c>
      <c r="R10" s="13">
        <f t="shared" si="0"/>
        <v>10.240000000000009</v>
      </c>
      <c r="S10" s="13">
        <f t="shared" si="2"/>
        <v>8.75</v>
      </c>
    </row>
    <row r="11" spans="1:19" x14ac:dyDescent="0.35">
      <c r="B11" s="13">
        <v>62.53</v>
      </c>
      <c r="C11" s="13">
        <v>79.27</v>
      </c>
      <c r="D11" s="13">
        <v>92.96</v>
      </c>
      <c r="E11" s="13">
        <v>92.27</v>
      </c>
      <c r="F11" s="13">
        <v>96.89</v>
      </c>
      <c r="G11" s="13"/>
      <c r="H11" s="13"/>
      <c r="I11" s="13">
        <v>43.32</v>
      </c>
      <c r="J11" s="13">
        <v>61.29</v>
      </c>
      <c r="K11" s="13">
        <v>79.44</v>
      </c>
      <c r="L11" s="13">
        <v>82.07</v>
      </c>
      <c r="M11" s="13">
        <v>88.19</v>
      </c>
      <c r="N11" s="13"/>
      <c r="O11" s="13">
        <f>B11-I11</f>
        <v>19.21</v>
      </c>
      <c r="P11" s="13">
        <f t="shared" si="0"/>
        <v>17.979999999999997</v>
      </c>
      <c r="Q11" s="13">
        <f t="shared" si="0"/>
        <v>13.519999999999996</v>
      </c>
      <c r="R11" s="13">
        <f t="shared" si="0"/>
        <v>10.200000000000003</v>
      </c>
      <c r="S11" s="13">
        <f t="shared" si="2"/>
        <v>8.7000000000000028</v>
      </c>
    </row>
    <row r="12" spans="1:19" x14ac:dyDescent="0.35">
      <c r="B12" s="13">
        <v>62.25</v>
      </c>
      <c r="C12" s="13">
        <v>79.12</v>
      </c>
      <c r="D12" s="13">
        <v>92.97</v>
      </c>
      <c r="E12" s="13">
        <v>92.27</v>
      </c>
      <c r="F12" s="13">
        <v>96.88</v>
      </c>
      <c r="G12" s="13"/>
      <c r="H12" s="13"/>
      <c r="I12" s="13">
        <v>43.42</v>
      </c>
      <c r="J12" s="13">
        <v>61.38</v>
      </c>
      <c r="K12" s="13">
        <v>79.510000000000005</v>
      </c>
      <c r="L12" s="13">
        <v>82.11</v>
      </c>
      <c r="M12" s="13">
        <v>88.17</v>
      </c>
      <c r="N12" s="13"/>
      <c r="O12" s="13">
        <f t="shared" si="1"/>
        <v>18.829999999999998</v>
      </c>
      <c r="P12" s="13">
        <f t="shared" si="0"/>
        <v>17.740000000000002</v>
      </c>
      <c r="Q12" s="13">
        <f t="shared" si="0"/>
        <v>13.459999999999994</v>
      </c>
      <c r="R12" s="13">
        <f t="shared" si="0"/>
        <v>10.159999999999997</v>
      </c>
      <c r="S12" s="13">
        <f t="shared" si="2"/>
        <v>8.7099999999999937</v>
      </c>
    </row>
    <row r="13" spans="1:19" x14ac:dyDescent="0.35">
      <c r="A13" s="4"/>
      <c r="B13" s="14">
        <v>62.01</v>
      </c>
      <c r="C13" s="14">
        <v>79.010000000000005</v>
      </c>
      <c r="D13" s="14">
        <v>92.97</v>
      </c>
      <c r="E13" s="13">
        <v>92.28</v>
      </c>
      <c r="F13" s="14">
        <v>96.84</v>
      </c>
      <c r="G13" s="13"/>
      <c r="H13" s="13"/>
      <c r="I13" s="13">
        <v>36.49</v>
      </c>
      <c r="J13" s="13">
        <v>61.44</v>
      </c>
      <c r="K13" s="13">
        <v>79.540000000000006</v>
      </c>
      <c r="L13" s="13">
        <v>82.12</v>
      </c>
      <c r="M13" s="13">
        <v>88.23</v>
      </c>
      <c r="N13" s="13"/>
      <c r="O13" s="13">
        <f t="shared" si="1"/>
        <v>25.519999999999996</v>
      </c>
      <c r="P13" s="13">
        <f t="shared" si="0"/>
        <v>17.570000000000007</v>
      </c>
      <c r="Q13" s="13">
        <f t="shared" si="0"/>
        <v>13.429999999999993</v>
      </c>
      <c r="R13" s="13">
        <f t="shared" si="0"/>
        <v>10.159999999999997</v>
      </c>
      <c r="S13" s="13">
        <f t="shared" si="2"/>
        <v>8.61</v>
      </c>
    </row>
    <row r="14" spans="1:19" x14ac:dyDescent="0.35">
      <c r="B14" s="13">
        <v>58.21</v>
      </c>
      <c r="C14" s="13">
        <v>77.760000000000005</v>
      </c>
      <c r="D14" s="13">
        <v>93.08</v>
      </c>
      <c r="E14" s="13">
        <v>98.25</v>
      </c>
      <c r="F14" s="13">
        <v>98.22</v>
      </c>
      <c r="G14" s="13"/>
      <c r="H14" s="13"/>
      <c r="I14" s="13">
        <v>36.4</v>
      </c>
      <c r="J14" s="13">
        <v>54.15</v>
      </c>
      <c r="K14" s="13">
        <v>80.95</v>
      </c>
      <c r="L14" s="13">
        <v>85.44</v>
      </c>
      <c r="M14" s="13">
        <v>82.46</v>
      </c>
      <c r="N14" s="13"/>
      <c r="O14" s="13">
        <f t="shared" si="1"/>
        <v>21.810000000000002</v>
      </c>
      <c r="P14" s="13">
        <f t="shared" si="0"/>
        <v>23.610000000000007</v>
      </c>
      <c r="Q14" s="13">
        <f t="shared" si="0"/>
        <v>12.129999999999995</v>
      </c>
      <c r="R14" s="13">
        <f t="shared" si="0"/>
        <v>12.810000000000002</v>
      </c>
      <c r="S14" s="13">
        <f t="shared" si="2"/>
        <v>15.760000000000005</v>
      </c>
    </row>
    <row r="15" spans="1:19" x14ac:dyDescent="0.35">
      <c r="B15" s="13">
        <v>59.31</v>
      </c>
      <c r="C15" s="13">
        <v>78.260000000000005</v>
      </c>
      <c r="D15" s="13">
        <v>93.09</v>
      </c>
      <c r="E15" s="13">
        <v>98.26</v>
      </c>
      <c r="F15" s="13">
        <v>98.23</v>
      </c>
      <c r="G15" s="13"/>
      <c r="H15" s="13"/>
      <c r="I15" s="13">
        <v>36.340000000000003</v>
      </c>
      <c r="J15" s="13">
        <v>54.65</v>
      </c>
      <c r="K15" s="13">
        <v>80.95</v>
      </c>
      <c r="L15" s="13">
        <v>85.4</v>
      </c>
      <c r="M15" s="13">
        <v>82.41</v>
      </c>
      <c r="N15" s="13"/>
      <c r="O15" s="13">
        <f t="shared" si="1"/>
        <v>22.97</v>
      </c>
      <c r="P15" s="13">
        <f t="shared" si="0"/>
        <v>23.610000000000007</v>
      </c>
      <c r="Q15" s="13">
        <f t="shared" si="0"/>
        <v>12.14</v>
      </c>
      <c r="R15" s="13">
        <f t="shared" si="0"/>
        <v>12.86</v>
      </c>
      <c r="S15" s="13">
        <f t="shared" si="2"/>
        <v>15.820000000000007</v>
      </c>
    </row>
    <row r="16" spans="1:19" x14ac:dyDescent="0.35">
      <c r="B16" s="13">
        <v>60.46</v>
      </c>
      <c r="C16" s="13">
        <v>78.28</v>
      </c>
      <c r="D16" s="13">
        <v>93.1</v>
      </c>
      <c r="E16" s="13">
        <v>98.25</v>
      </c>
      <c r="F16" s="13">
        <v>98.28</v>
      </c>
      <c r="G16" s="13"/>
      <c r="H16" s="13"/>
      <c r="I16" s="13">
        <v>36.35</v>
      </c>
      <c r="J16" s="13">
        <v>54.7</v>
      </c>
      <c r="K16" s="13">
        <v>80.94</v>
      </c>
      <c r="L16" s="13">
        <v>85.35</v>
      </c>
      <c r="M16" s="13">
        <v>82.37</v>
      </c>
      <c r="N16" s="13"/>
      <c r="O16" s="13">
        <f t="shared" si="1"/>
        <v>24.11</v>
      </c>
      <c r="P16" s="13">
        <f t="shared" si="0"/>
        <v>23.58</v>
      </c>
      <c r="Q16" s="13">
        <f t="shared" si="0"/>
        <v>12.159999999999997</v>
      </c>
      <c r="R16" s="13">
        <f t="shared" si="0"/>
        <v>12.900000000000006</v>
      </c>
      <c r="S16" s="13">
        <f t="shared" si="2"/>
        <v>15.909999999999997</v>
      </c>
    </row>
    <row r="17" spans="2:19" x14ac:dyDescent="0.35">
      <c r="B17" s="13">
        <v>61.37</v>
      </c>
      <c r="C17" s="13">
        <v>78.37</v>
      </c>
      <c r="D17" s="13">
        <v>93.1</v>
      </c>
      <c r="E17" s="13">
        <v>98.28</v>
      </c>
      <c r="F17" s="13">
        <v>98.31</v>
      </c>
      <c r="G17" s="13"/>
      <c r="H17" s="13"/>
      <c r="I17" s="13">
        <v>36.369999999999997</v>
      </c>
      <c r="J17" s="13">
        <v>54.64</v>
      </c>
      <c r="K17" s="13">
        <v>80.94</v>
      </c>
      <c r="L17" s="13">
        <v>85.35</v>
      </c>
      <c r="M17" s="13">
        <v>82.37</v>
      </c>
      <c r="N17" s="13"/>
      <c r="O17" s="13">
        <f t="shared" si="1"/>
        <v>25</v>
      </c>
      <c r="P17" s="13">
        <f t="shared" si="0"/>
        <v>23.730000000000004</v>
      </c>
      <c r="Q17" s="13">
        <f t="shared" si="0"/>
        <v>12.159999999999997</v>
      </c>
      <c r="R17" s="13">
        <f t="shared" si="0"/>
        <v>12.930000000000007</v>
      </c>
      <c r="S17" s="13">
        <f t="shared" si="2"/>
        <v>15.939999999999998</v>
      </c>
    </row>
    <row r="18" spans="2:19" x14ac:dyDescent="0.35">
      <c r="B18" s="13">
        <v>61.11</v>
      </c>
      <c r="C18" s="13">
        <v>78.25</v>
      </c>
      <c r="D18" s="13">
        <v>93.09</v>
      </c>
      <c r="E18" s="13">
        <v>98.25</v>
      </c>
      <c r="F18" s="13">
        <v>98.23</v>
      </c>
      <c r="G18" s="13"/>
      <c r="H18" s="13"/>
      <c r="I18" s="13">
        <v>36.4</v>
      </c>
      <c r="J18" s="13">
        <v>54.49</v>
      </c>
      <c r="K18" s="13">
        <v>80.930000000000007</v>
      </c>
      <c r="L18" s="13">
        <v>85.31</v>
      </c>
      <c r="M18" s="13">
        <v>82.41</v>
      </c>
      <c r="N18" s="13"/>
      <c r="O18" s="13">
        <f t="shared" si="1"/>
        <v>24.71</v>
      </c>
      <c r="P18" s="13">
        <f t="shared" si="0"/>
        <v>23.759999999999998</v>
      </c>
      <c r="Q18" s="13">
        <f t="shared" si="0"/>
        <v>12.159999999999997</v>
      </c>
      <c r="R18" s="13">
        <f t="shared" si="0"/>
        <v>12.939999999999998</v>
      </c>
      <c r="S18" s="13">
        <f t="shared" si="2"/>
        <v>15.820000000000007</v>
      </c>
    </row>
    <row r="19" spans="2:19" x14ac:dyDescent="0.35">
      <c r="B19" s="13">
        <v>60.62</v>
      </c>
      <c r="C19" s="13">
        <v>78.12</v>
      </c>
      <c r="D19" s="13">
        <v>93.1</v>
      </c>
      <c r="E19" s="13">
        <v>98.21</v>
      </c>
      <c r="F19" s="13">
        <v>98.26</v>
      </c>
      <c r="G19" s="13"/>
      <c r="H19" s="13"/>
      <c r="I19" s="13">
        <v>36.28</v>
      </c>
      <c r="J19" s="13">
        <v>54.69</v>
      </c>
      <c r="K19" s="13">
        <v>80.930000000000007</v>
      </c>
      <c r="L19" s="13">
        <v>85.24</v>
      </c>
      <c r="M19" s="13">
        <v>82.34</v>
      </c>
      <c r="N19" s="13"/>
      <c r="O19" s="13">
        <f t="shared" si="1"/>
        <v>24.339999999999996</v>
      </c>
      <c r="P19" s="13">
        <f t="shared" si="0"/>
        <v>23.430000000000007</v>
      </c>
      <c r="Q19" s="13">
        <f t="shared" si="0"/>
        <v>12.169999999999987</v>
      </c>
      <c r="R19" s="13">
        <f t="shared" si="0"/>
        <v>12.969999999999999</v>
      </c>
      <c r="S19" s="13">
        <f t="shared" si="2"/>
        <v>15.920000000000002</v>
      </c>
    </row>
    <row r="20" spans="2:19" x14ac:dyDescent="0.35">
      <c r="B20" s="13">
        <v>59.79</v>
      </c>
      <c r="C20" s="13">
        <v>77.66</v>
      </c>
      <c r="D20" s="13">
        <v>93.04</v>
      </c>
      <c r="E20" s="13">
        <v>98.23</v>
      </c>
      <c r="F20" s="13">
        <v>98.26</v>
      </c>
      <c r="G20" s="13"/>
      <c r="H20" s="13"/>
      <c r="I20" s="13">
        <v>36.29</v>
      </c>
      <c r="J20" s="13">
        <v>54.81</v>
      </c>
      <c r="K20" s="13">
        <v>80.930000000000007</v>
      </c>
      <c r="L20" s="13">
        <v>85.28</v>
      </c>
      <c r="M20" s="13">
        <v>82.34</v>
      </c>
      <c r="N20" s="13"/>
      <c r="O20" s="13">
        <f t="shared" si="1"/>
        <v>23.5</v>
      </c>
      <c r="P20" s="13">
        <f t="shared" si="1"/>
        <v>22.849999999999994</v>
      </c>
      <c r="Q20" s="13">
        <f t="shared" si="1"/>
        <v>12.11</v>
      </c>
      <c r="R20" s="13">
        <f t="shared" si="1"/>
        <v>12.950000000000003</v>
      </c>
      <c r="S20" s="13">
        <f t="shared" si="2"/>
        <v>15.920000000000002</v>
      </c>
    </row>
    <row r="21" spans="2:19" x14ac:dyDescent="0.35">
      <c r="B21" s="13">
        <v>59.16</v>
      </c>
      <c r="C21" s="13">
        <v>77.459999999999994</v>
      </c>
      <c r="D21" s="13">
        <v>93.09</v>
      </c>
      <c r="E21" s="13">
        <v>98.23</v>
      </c>
      <c r="F21" s="13">
        <v>98.28</v>
      </c>
      <c r="G21" s="13"/>
      <c r="H21" s="13"/>
      <c r="I21" s="13">
        <v>36.17</v>
      </c>
      <c r="J21" s="13">
        <v>54.51</v>
      </c>
      <c r="K21" s="13">
        <v>80.959999999999994</v>
      </c>
      <c r="L21" s="13">
        <v>85.3</v>
      </c>
      <c r="M21" s="13">
        <v>82.34</v>
      </c>
      <c r="N21" s="13"/>
      <c r="O21" s="13">
        <f t="shared" si="1"/>
        <v>22.989999999999995</v>
      </c>
      <c r="P21" s="13">
        <f t="shared" si="1"/>
        <v>22.949999999999996</v>
      </c>
      <c r="Q21" s="13">
        <f t="shared" si="1"/>
        <v>12.13000000000001</v>
      </c>
      <c r="R21" s="13">
        <f t="shared" si="1"/>
        <v>12.930000000000007</v>
      </c>
      <c r="S21" s="13">
        <f t="shared" si="2"/>
        <v>15.939999999999998</v>
      </c>
    </row>
    <row r="22" spans="2:19" x14ac:dyDescent="0.35">
      <c r="B22" s="13">
        <v>58.6</v>
      </c>
      <c r="C22" s="13">
        <v>77.31</v>
      </c>
      <c r="D22" s="13">
        <v>93.08</v>
      </c>
      <c r="E22" s="13">
        <v>98.24</v>
      </c>
      <c r="F22" s="13">
        <v>98.23</v>
      </c>
      <c r="G22" s="13"/>
      <c r="H22" s="13"/>
      <c r="I22" s="13">
        <v>36.32</v>
      </c>
      <c r="J22" s="13">
        <v>54.39</v>
      </c>
      <c r="K22" s="13">
        <v>80.959999999999994</v>
      </c>
      <c r="L22" s="13">
        <v>85.32</v>
      </c>
      <c r="M22" s="13">
        <v>82.37</v>
      </c>
      <c r="N22" s="13"/>
      <c r="O22" s="13">
        <f t="shared" si="1"/>
        <v>22.28</v>
      </c>
      <c r="P22" s="13">
        <f t="shared" si="1"/>
        <v>22.92</v>
      </c>
      <c r="Q22" s="13">
        <f t="shared" si="1"/>
        <v>12.120000000000005</v>
      </c>
      <c r="R22" s="13">
        <f t="shared" si="1"/>
        <v>12.920000000000002</v>
      </c>
      <c r="S22" s="13">
        <f t="shared" si="2"/>
        <v>15.86</v>
      </c>
    </row>
    <row r="23" spans="2:19" x14ac:dyDescent="0.35">
      <c r="B23" s="13">
        <v>58.38</v>
      </c>
      <c r="C23" s="13">
        <v>77.2</v>
      </c>
      <c r="D23" s="13">
        <v>93.07</v>
      </c>
      <c r="E23" s="14">
        <v>98.2</v>
      </c>
      <c r="F23" s="13">
        <v>98.21</v>
      </c>
      <c r="G23" s="13"/>
      <c r="H23" s="13"/>
      <c r="I23" s="13">
        <v>31.37</v>
      </c>
      <c r="J23" s="13">
        <v>54.42</v>
      </c>
      <c r="K23" s="13">
        <v>80.959999999999994</v>
      </c>
      <c r="L23" s="13">
        <v>85.35</v>
      </c>
      <c r="M23" s="13">
        <v>82.41</v>
      </c>
      <c r="N23" s="13"/>
      <c r="O23" s="13">
        <f t="shared" si="1"/>
        <v>27.01</v>
      </c>
      <c r="P23" s="13">
        <f t="shared" si="1"/>
        <v>22.78</v>
      </c>
      <c r="Q23" s="13">
        <f t="shared" si="1"/>
        <v>12.11</v>
      </c>
      <c r="R23" s="13">
        <f t="shared" si="1"/>
        <v>12.850000000000009</v>
      </c>
      <c r="S23" s="13">
        <f t="shared" si="2"/>
        <v>15.799999999999997</v>
      </c>
    </row>
    <row r="24" spans="2:19" x14ac:dyDescent="0.35">
      <c r="B24" s="13">
        <v>63.23</v>
      </c>
      <c r="C24" s="13">
        <v>75.67</v>
      </c>
      <c r="D24" s="13">
        <v>92.46</v>
      </c>
      <c r="E24" s="13">
        <v>96.09</v>
      </c>
      <c r="F24" s="13">
        <v>95.02</v>
      </c>
      <c r="G24" s="13"/>
      <c r="H24" s="13"/>
      <c r="I24" s="13">
        <v>31.37</v>
      </c>
      <c r="J24" s="13">
        <v>51.93</v>
      </c>
      <c r="K24" s="13">
        <v>76.95</v>
      </c>
      <c r="L24" s="13">
        <v>88.53</v>
      </c>
      <c r="M24" s="13">
        <v>88.97</v>
      </c>
      <c r="N24" s="13"/>
      <c r="O24" s="13">
        <f t="shared" si="1"/>
        <v>31.859999999999996</v>
      </c>
      <c r="P24" s="13">
        <f t="shared" si="1"/>
        <v>23.740000000000002</v>
      </c>
      <c r="Q24" s="13">
        <f t="shared" si="1"/>
        <v>15.509999999999991</v>
      </c>
      <c r="R24" s="13">
        <f t="shared" si="1"/>
        <v>7.5600000000000023</v>
      </c>
      <c r="S24" s="13">
        <f t="shared" si="2"/>
        <v>6.0499999999999972</v>
      </c>
    </row>
    <row r="25" spans="2:19" x14ac:dyDescent="0.35">
      <c r="B25" s="13">
        <v>63.64</v>
      </c>
      <c r="C25" s="13">
        <v>76.02</v>
      </c>
      <c r="D25" s="13">
        <v>92.46</v>
      </c>
      <c r="E25" s="13">
        <v>96.11</v>
      </c>
      <c r="F25" s="13">
        <v>95.05</v>
      </c>
      <c r="G25" s="13"/>
      <c r="H25" s="13"/>
      <c r="I25" s="13">
        <v>31.35</v>
      </c>
      <c r="J25" s="13">
        <v>52.03</v>
      </c>
      <c r="K25" s="13">
        <v>76.900000000000006</v>
      </c>
      <c r="L25" s="13">
        <v>88.53</v>
      </c>
      <c r="M25" s="13">
        <v>88.96</v>
      </c>
      <c r="N25" s="13"/>
      <c r="O25" s="13">
        <f t="shared" si="1"/>
        <v>32.29</v>
      </c>
      <c r="P25" s="13">
        <f t="shared" si="1"/>
        <v>23.989999999999995</v>
      </c>
      <c r="Q25" s="13">
        <f t="shared" si="1"/>
        <v>15.559999999999988</v>
      </c>
      <c r="R25" s="13">
        <f t="shared" si="1"/>
        <v>7.5799999999999983</v>
      </c>
      <c r="S25" s="13">
        <f t="shared" si="2"/>
        <v>6.0900000000000034</v>
      </c>
    </row>
    <row r="26" spans="2:19" x14ac:dyDescent="0.35">
      <c r="B26" s="13">
        <v>63.61</v>
      </c>
      <c r="C26" s="13">
        <v>76.150000000000006</v>
      </c>
      <c r="D26" s="13">
        <v>92.49</v>
      </c>
      <c r="E26" s="13">
        <v>96.11</v>
      </c>
      <c r="F26" s="13">
        <v>95.09</v>
      </c>
      <c r="G26" s="13"/>
      <c r="H26" s="13"/>
      <c r="I26" s="13">
        <v>31.3</v>
      </c>
      <c r="J26" s="13">
        <v>52.59</v>
      </c>
      <c r="K26" s="13">
        <v>76.88</v>
      </c>
      <c r="L26" s="13">
        <v>88.54</v>
      </c>
      <c r="M26" s="13">
        <v>88.96</v>
      </c>
      <c r="N26" s="13"/>
      <c r="O26" s="13">
        <f t="shared" si="1"/>
        <v>32.31</v>
      </c>
      <c r="P26" s="13">
        <f t="shared" si="1"/>
        <v>23.560000000000002</v>
      </c>
      <c r="Q26" s="13">
        <f t="shared" si="1"/>
        <v>15.61</v>
      </c>
      <c r="R26" s="13">
        <f t="shared" si="1"/>
        <v>7.5699999999999932</v>
      </c>
      <c r="S26" s="13">
        <f t="shared" si="2"/>
        <v>6.1300000000000097</v>
      </c>
    </row>
    <row r="27" spans="2:19" x14ac:dyDescent="0.35">
      <c r="B27" s="13">
        <v>62.8</v>
      </c>
      <c r="C27" s="13">
        <v>76.349999999999994</v>
      </c>
      <c r="D27" s="13">
        <v>92.46</v>
      </c>
      <c r="E27" s="13">
        <v>96.12</v>
      </c>
      <c r="F27" s="13">
        <v>95.09</v>
      </c>
      <c r="G27" s="13"/>
      <c r="H27" s="13"/>
      <c r="I27" s="13">
        <v>31.28</v>
      </c>
      <c r="J27" s="13">
        <v>52.63</v>
      </c>
      <c r="K27" s="13">
        <v>76.86</v>
      </c>
      <c r="L27" s="13">
        <v>88.51</v>
      </c>
      <c r="M27" s="13">
        <v>88.99</v>
      </c>
      <c r="N27" s="13"/>
      <c r="O27" s="13">
        <f t="shared" si="1"/>
        <v>31.519999999999996</v>
      </c>
      <c r="P27" s="13">
        <f t="shared" si="1"/>
        <v>23.719999999999992</v>
      </c>
      <c r="Q27" s="13">
        <f t="shared" si="1"/>
        <v>15.599999999999994</v>
      </c>
      <c r="R27" s="13">
        <f t="shared" si="1"/>
        <v>7.6099999999999994</v>
      </c>
      <c r="S27" s="13">
        <f t="shared" si="2"/>
        <v>6.1000000000000085</v>
      </c>
    </row>
    <row r="28" spans="2:19" x14ac:dyDescent="0.35">
      <c r="B28" s="13">
        <v>61.2</v>
      </c>
      <c r="C28" s="13">
        <v>76.17</v>
      </c>
      <c r="D28" s="13">
        <v>92.44</v>
      </c>
      <c r="E28" s="13">
        <v>96.09</v>
      </c>
      <c r="F28" s="13">
        <v>95.08</v>
      </c>
      <c r="G28" s="13"/>
      <c r="H28" s="13"/>
      <c r="I28" s="13">
        <v>31.25</v>
      </c>
      <c r="J28" s="13">
        <v>52.78</v>
      </c>
      <c r="K28" s="13">
        <v>76.849999999999994</v>
      </c>
      <c r="L28" s="13">
        <v>88.5</v>
      </c>
      <c r="M28" s="13">
        <v>88.99</v>
      </c>
      <c r="N28" s="13"/>
      <c r="O28" s="13">
        <f t="shared" si="1"/>
        <v>29.950000000000003</v>
      </c>
      <c r="P28" s="13">
        <f t="shared" si="1"/>
        <v>23.39</v>
      </c>
      <c r="Q28" s="13">
        <f t="shared" si="1"/>
        <v>15.590000000000003</v>
      </c>
      <c r="R28" s="13">
        <f t="shared" si="1"/>
        <v>7.5900000000000034</v>
      </c>
      <c r="S28" s="13">
        <f t="shared" si="2"/>
        <v>6.0900000000000034</v>
      </c>
    </row>
    <row r="29" spans="2:19" x14ac:dyDescent="0.35">
      <c r="B29" s="13">
        <v>63.41</v>
      </c>
      <c r="C29" s="13">
        <v>75.98</v>
      </c>
      <c r="D29" s="13">
        <v>92.42</v>
      </c>
      <c r="E29" s="13">
        <v>96.08</v>
      </c>
      <c r="F29" s="13">
        <v>95.06</v>
      </c>
      <c r="G29" s="13"/>
      <c r="H29" s="13"/>
      <c r="I29" s="13">
        <v>31.21</v>
      </c>
      <c r="J29" s="13">
        <v>52.71</v>
      </c>
      <c r="K29" s="13">
        <v>76.89</v>
      </c>
      <c r="L29" s="13">
        <v>88.5</v>
      </c>
      <c r="M29" s="13">
        <v>88.99</v>
      </c>
      <c r="N29" s="13"/>
      <c r="O29" s="13">
        <f t="shared" si="1"/>
        <v>32.199999999999996</v>
      </c>
      <c r="P29" s="13">
        <f t="shared" si="1"/>
        <v>23.270000000000003</v>
      </c>
      <c r="Q29" s="13">
        <f t="shared" si="1"/>
        <v>15.530000000000001</v>
      </c>
      <c r="R29" s="13">
        <f t="shared" si="1"/>
        <v>7.5799999999999983</v>
      </c>
      <c r="S29" s="13">
        <f t="shared" si="2"/>
        <v>6.0700000000000074</v>
      </c>
    </row>
    <row r="30" spans="2:19" x14ac:dyDescent="0.35">
      <c r="B30" s="13">
        <v>63.97</v>
      </c>
      <c r="C30" s="13">
        <v>75.739999999999995</v>
      </c>
      <c r="D30" s="13">
        <v>92.41</v>
      </c>
      <c r="E30" s="13">
        <v>96.13</v>
      </c>
      <c r="F30" s="13">
        <v>95.04</v>
      </c>
      <c r="G30" s="13"/>
      <c r="H30" s="13"/>
      <c r="I30" s="13">
        <v>31.21</v>
      </c>
      <c r="J30" s="13">
        <v>52.85</v>
      </c>
      <c r="K30" s="13">
        <v>76.930000000000007</v>
      </c>
      <c r="L30" s="13">
        <v>88.52</v>
      </c>
      <c r="M30" s="13">
        <v>88.97</v>
      </c>
      <c r="N30" s="13"/>
      <c r="O30" s="13">
        <f t="shared" si="1"/>
        <v>32.76</v>
      </c>
      <c r="P30" s="13">
        <f t="shared" si="1"/>
        <v>22.889999999999993</v>
      </c>
      <c r="Q30" s="13">
        <f t="shared" si="1"/>
        <v>15.47999999999999</v>
      </c>
      <c r="R30" s="13">
        <f t="shared" si="1"/>
        <v>7.6099999999999994</v>
      </c>
      <c r="S30" s="13">
        <f t="shared" si="2"/>
        <v>6.0700000000000074</v>
      </c>
    </row>
    <row r="31" spans="2:19" x14ac:dyDescent="0.35">
      <c r="B31" s="13">
        <v>63.28</v>
      </c>
      <c r="C31" s="13">
        <v>75.66</v>
      </c>
      <c r="D31" s="13">
        <v>92.31</v>
      </c>
      <c r="E31" s="13">
        <v>96.07</v>
      </c>
      <c r="F31" s="13">
        <v>95.03</v>
      </c>
      <c r="G31" s="13"/>
      <c r="H31" s="13"/>
      <c r="I31" s="13">
        <v>31.22</v>
      </c>
      <c r="J31" s="13">
        <v>52.87</v>
      </c>
      <c r="K31" s="13">
        <v>77.040000000000006</v>
      </c>
      <c r="L31" s="13">
        <v>88.55</v>
      </c>
      <c r="M31" s="13">
        <v>88.96</v>
      </c>
      <c r="N31" s="13"/>
      <c r="O31" s="13">
        <f t="shared" si="1"/>
        <v>32.06</v>
      </c>
      <c r="P31" s="13">
        <f t="shared" si="1"/>
        <v>22.79</v>
      </c>
      <c r="Q31" s="13">
        <f t="shared" si="1"/>
        <v>15.269999999999996</v>
      </c>
      <c r="R31" s="13">
        <f t="shared" si="1"/>
        <v>7.519999999999996</v>
      </c>
      <c r="S31" s="13">
        <f t="shared" si="2"/>
        <v>6.0700000000000074</v>
      </c>
    </row>
    <row r="32" spans="2:19" x14ac:dyDescent="0.35">
      <c r="B32" s="13">
        <v>62.54</v>
      </c>
      <c r="C32" s="13">
        <v>75.7</v>
      </c>
      <c r="D32" s="13">
        <v>92.26</v>
      </c>
      <c r="E32" s="13">
        <v>96.09</v>
      </c>
      <c r="F32" s="13">
        <v>94.99</v>
      </c>
      <c r="G32" s="13"/>
      <c r="H32" s="13"/>
      <c r="I32" s="13">
        <v>31.33</v>
      </c>
      <c r="J32" s="13">
        <v>52.85</v>
      </c>
      <c r="K32" s="13">
        <v>77.09</v>
      </c>
      <c r="L32" s="13">
        <v>88.56</v>
      </c>
      <c r="M32" s="13">
        <v>88.97</v>
      </c>
      <c r="N32" s="13"/>
      <c r="O32" s="13">
        <f t="shared" si="1"/>
        <v>31.21</v>
      </c>
      <c r="P32" s="13">
        <f t="shared" si="1"/>
        <v>22.85</v>
      </c>
      <c r="Q32" s="13">
        <f t="shared" si="1"/>
        <v>15.170000000000002</v>
      </c>
      <c r="R32" s="13">
        <f t="shared" si="1"/>
        <v>7.5300000000000011</v>
      </c>
      <c r="S32" s="13">
        <f t="shared" si="2"/>
        <v>6.019999999999996</v>
      </c>
    </row>
    <row r="33" spans="1:19" x14ac:dyDescent="0.35">
      <c r="B33" s="13">
        <v>62.19</v>
      </c>
      <c r="C33" s="13">
        <v>75.8</v>
      </c>
      <c r="D33" s="13">
        <v>92.23</v>
      </c>
      <c r="E33" s="13">
        <v>96.12</v>
      </c>
      <c r="F33" s="13">
        <v>94.99</v>
      </c>
      <c r="G33" s="13"/>
      <c r="H33" s="13"/>
      <c r="I33" s="13">
        <v>34.39</v>
      </c>
      <c r="J33" s="13">
        <v>53</v>
      </c>
      <c r="K33" s="13">
        <v>77.09</v>
      </c>
      <c r="L33" s="13">
        <v>88.53</v>
      </c>
      <c r="M33" s="13">
        <v>89.02</v>
      </c>
      <c r="N33" s="13"/>
      <c r="O33" s="13">
        <f t="shared" si="1"/>
        <v>27.799999999999997</v>
      </c>
      <c r="P33" s="13">
        <f t="shared" si="1"/>
        <v>22.799999999999997</v>
      </c>
      <c r="Q33" s="13">
        <f t="shared" si="1"/>
        <v>15.14</v>
      </c>
      <c r="R33" s="13">
        <f t="shared" si="1"/>
        <v>7.5900000000000034</v>
      </c>
      <c r="S33" s="13">
        <f t="shared" si="2"/>
        <v>5.9699999999999989</v>
      </c>
    </row>
    <row r="34" spans="1:19" x14ac:dyDescent="0.35">
      <c r="B34" s="13">
        <v>60.97</v>
      </c>
      <c r="C34" s="13">
        <v>74.510000000000005</v>
      </c>
      <c r="D34" s="13">
        <v>92.04</v>
      </c>
      <c r="E34" s="13">
        <v>98.22</v>
      </c>
      <c r="F34" s="13">
        <v>96.41</v>
      </c>
      <c r="G34" s="13"/>
      <c r="H34" s="13"/>
      <c r="I34" s="13">
        <v>34.549999999999997</v>
      </c>
      <c r="J34" s="13">
        <v>48.91</v>
      </c>
      <c r="K34" s="13">
        <v>78.08</v>
      </c>
      <c r="L34" s="13">
        <v>88.1</v>
      </c>
      <c r="M34" s="13">
        <v>83.86</v>
      </c>
      <c r="N34" s="13"/>
      <c r="O34" s="13">
        <f t="shared" si="1"/>
        <v>26.42</v>
      </c>
      <c r="P34" s="13">
        <f t="shared" si="1"/>
        <v>25.600000000000009</v>
      </c>
      <c r="Q34" s="13">
        <f t="shared" si="1"/>
        <v>13.960000000000008</v>
      </c>
      <c r="R34" s="13">
        <f>E34-L34</f>
        <v>10.120000000000005</v>
      </c>
      <c r="S34" s="13">
        <f t="shared" si="2"/>
        <v>12.549999999999997</v>
      </c>
    </row>
    <row r="35" spans="1:19" x14ac:dyDescent="0.35">
      <c r="B35" s="13">
        <v>61.88</v>
      </c>
      <c r="C35" s="13">
        <v>74.510000000000005</v>
      </c>
      <c r="D35" s="13">
        <v>92.04</v>
      </c>
      <c r="E35" s="13">
        <v>98.25</v>
      </c>
      <c r="F35" s="13">
        <v>96.37</v>
      </c>
      <c r="G35" s="13"/>
      <c r="H35" s="13"/>
      <c r="I35" s="13">
        <v>34.54</v>
      </c>
      <c r="J35" s="13">
        <v>47.96</v>
      </c>
      <c r="K35" s="13">
        <v>78.040000000000006</v>
      </c>
      <c r="L35" s="13">
        <v>88.21</v>
      </c>
      <c r="M35" s="13">
        <v>83.87</v>
      </c>
      <c r="N35" s="13"/>
      <c r="O35" s="13">
        <f t="shared" si="1"/>
        <v>27.340000000000003</v>
      </c>
      <c r="P35" s="13">
        <f t="shared" si="1"/>
        <v>26.550000000000004</v>
      </c>
      <c r="Q35" s="13">
        <f t="shared" si="1"/>
        <v>14</v>
      </c>
      <c r="R35" s="13">
        <f t="shared" si="1"/>
        <v>10.040000000000006</v>
      </c>
      <c r="S35" s="13">
        <f t="shared" si="2"/>
        <v>12.5</v>
      </c>
    </row>
    <row r="36" spans="1:19" x14ac:dyDescent="0.35">
      <c r="B36" s="13">
        <v>62.6</v>
      </c>
      <c r="C36" s="13">
        <v>74.52</v>
      </c>
      <c r="D36" s="13">
        <v>92.05</v>
      </c>
      <c r="E36" s="13">
        <v>98.24</v>
      </c>
      <c r="F36" s="13">
        <v>96.35</v>
      </c>
      <c r="G36" s="13"/>
      <c r="H36" s="13"/>
      <c r="I36" s="13">
        <v>34.53</v>
      </c>
      <c r="J36" s="13">
        <v>48.02</v>
      </c>
      <c r="K36" s="13">
        <v>78</v>
      </c>
      <c r="L36" s="13">
        <v>88.34</v>
      </c>
      <c r="M36" s="13">
        <v>83.87</v>
      </c>
      <c r="N36" s="13"/>
      <c r="O36" s="13">
        <f t="shared" si="1"/>
        <v>28.07</v>
      </c>
      <c r="P36" s="13">
        <f t="shared" si="1"/>
        <v>26.499999999999993</v>
      </c>
      <c r="Q36" s="13">
        <f t="shared" si="1"/>
        <v>14.049999999999997</v>
      </c>
      <c r="R36" s="13">
        <f t="shared" si="1"/>
        <v>9.8999999999999915</v>
      </c>
      <c r="S36" s="13">
        <f t="shared" si="2"/>
        <v>12.47999999999999</v>
      </c>
    </row>
    <row r="37" spans="1:19" x14ac:dyDescent="0.35">
      <c r="B37" s="13">
        <v>62.66</v>
      </c>
      <c r="C37" s="13">
        <v>74.5</v>
      </c>
      <c r="D37" s="13">
        <v>92.05</v>
      </c>
      <c r="E37" s="13">
        <v>98.25</v>
      </c>
      <c r="F37" s="13">
        <v>96.35</v>
      </c>
      <c r="G37" s="13"/>
      <c r="H37" s="13"/>
      <c r="I37" s="13">
        <v>34.51</v>
      </c>
      <c r="J37" s="13">
        <v>48.07</v>
      </c>
      <c r="K37" s="13">
        <v>77.98</v>
      </c>
      <c r="L37" s="13">
        <v>88.37</v>
      </c>
      <c r="M37" s="13">
        <v>83.85</v>
      </c>
      <c r="N37" s="13"/>
      <c r="O37" s="13">
        <f t="shared" si="1"/>
        <v>28.15</v>
      </c>
      <c r="P37" s="13">
        <f t="shared" si="1"/>
        <v>26.43</v>
      </c>
      <c r="Q37" s="13">
        <f t="shared" si="1"/>
        <v>14.069999999999993</v>
      </c>
      <c r="R37" s="13">
        <f t="shared" si="1"/>
        <v>9.8799999999999955</v>
      </c>
      <c r="S37" s="13">
        <f t="shared" si="2"/>
        <v>12.5</v>
      </c>
    </row>
    <row r="38" spans="1:19" x14ac:dyDescent="0.35">
      <c r="B38" s="13">
        <v>61.4</v>
      </c>
      <c r="C38" s="13">
        <v>74.59</v>
      </c>
      <c r="D38" s="13">
        <v>92.01</v>
      </c>
      <c r="E38" s="13">
        <v>98.22</v>
      </c>
      <c r="F38" s="13">
        <v>96.29</v>
      </c>
      <c r="G38" s="13"/>
      <c r="H38" s="13"/>
      <c r="I38" s="13">
        <v>34.49</v>
      </c>
      <c r="J38" s="13">
        <v>48.11</v>
      </c>
      <c r="K38" s="13">
        <v>77.959999999999994</v>
      </c>
      <c r="L38" s="13">
        <v>88.34</v>
      </c>
      <c r="M38" s="13">
        <v>83.82</v>
      </c>
      <c r="N38" s="13"/>
      <c r="O38" s="13">
        <f t="shared" si="1"/>
        <v>26.909999999999997</v>
      </c>
      <c r="P38" s="13">
        <f t="shared" si="1"/>
        <v>26.480000000000004</v>
      </c>
      <c r="Q38" s="13">
        <f t="shared" si="1"/>
        <v>14.050000000000011</v>
      </c>
      <c r="R38" s="13">
        <f t="shared" si="1"/>
        <v>9.8799999999999955</v>
      </c>
      <c r="S38" s="13">
        <f t="shared" si="2"/>
        <v>12.470000000000013</v>
      </c>
    </row>
    <row r="39" spans="1:19" x14ac:dyDescent="0.35">
      <c r="B39" s="13">
        <v>61.36</v>
      </c>
      <c r="C39" s="13">
        <v>74.56</v>
      </c>
      <c r="D39" s="13">
        <v>92.02</v>
      </c>
      <c r="E39" s="13">
        <v>98.22</v>
      </c>
      <c r="F39" s="13">
        <v>96.29</v>
      </c>
      <c r="G39" s="13"/>
      <c r="H39" s="13"/>
      <c r="I39" s="13">
        <v>34.47</v>
      </c>
      <c r="J39" s="13">
        <v>48.02</v>
      </c>
      <c r="K39" s="13">
        <v>78</v>
      </c>
      <c r="L39" s="13">
        <v>88.36</v>
      </c>
      <c r="M39" s="13">
        <v>83.83</v>
      </c>
      <c r="N39" s="13"/>
      <c r="O39" s="13">
        <f t="shared" si="1"/>
        <v>26.89</v>
      </c>
      <c r="P39" s="13">
        <f t="shared" si="1"/>
        <v>26.54</v>
      </c>
      <c r="Q39" s="13">
        <f t="shared" si="1"/>
        <v>14.019999999999996</v>
      </c>
      <c r="R39" s="13">
        <f t="shared" si="1"/>
        <v>9.86</v>
      </c>
      <c r="S39" s="13">
        <f t="shared" si="2"/>
        <v>12.460000000000008</v>
      </c>
    </row>
    <row r="40" spans="1:19" x14ac:dyDescent="0.35">
      <c r="B40" s="13">
        <v>60.91</v>
      </c>
      <c r="C40" s="13">
        <v>74.58</v>
      </c>
      <c r="D40" s="13">
        <v>92.01</v>
      </c>
      <c r="E40" s="13">
        <v>98.2</v>
      </c>
      <c r="F40" s="13">
        <v>96.26</v>
      </c>
      <c r="G40" s="13"/>
      <c r="H40" s="13"/>
      <c r="I40" s="13">
        <v>34.46</v>
      </c>
      <c r="J40" s="13">
        <v>47.96</v>
      </c>
      <c r="K40" s="13">
        <v>77.989999999999995</v>
      </c>
      <c r="L40" s="13">
        <v>88.39</v>
      </c>
      <c r="M40" s="13">
        <v>83.77</v>
      </c>
      <c r="N40" s="13"/>
      <c r="O40" s="13">
        <f t="shared" si="1"/>
        <v>26.449999999999996</v>
      </c>
      <c r="P40" s="13">
        <f t="shared" si="1"/>
        <v>26.619999999999997</v>
      </c>
      <c r="Q40" s="13">
        <f t="shared" si="1"/>
        <v>14.02000000000001</v>
      </c>
      <c r="R40" s="13">
        <f t="shared" si="1"/>
        <v>9.8100000000000023</v>
      </c>
      <c r="S40" s="13">
        <f t="shared" si="2"/>
        <v>12.490000000000009</v>
      </c>
    </row>
    <row r="41" spans="1:19" x14ac:dyDescent="0.35">
      <c r="B41" s="13">
        <v>60.72</v>
      </c>
      <c r="C41" s="13">
        <v>74.58</v>
      </c>
      <c r="D41" s="13">
        <v>92.04</v>
      </c>
      <c r="E41" s="13">
        <v>98.23</v>
      </c>
      <c r="F41" s="13">
        <v>96.12</v>
      </c>
      <c r="G41" s="13"/>
      <c r="H41" s="13"/>
      <c r="I41" s="15">
        <v>34.46</v>
      </c>
      <c r="J41" s="13">
        <v>48.1</v>
      </c>
      <c r="K41" s="13">
        <v>78.02</v>
      </c>
      <c r="L41" s="13">
        <v>88.34</v>
      </c>
      <c r="M41" s="13">
        <v>83.84</v>
      </c>
      <c r="N41" s="13"/>
      <c r="O41" s="13">
        <f t="shared" si="1"/>
        <v>26.259999999999998</v>
      </c>
      <c r="P41" s="13">
        <f t="shared" si="1"/>
        <v>26.479999999999997</v>
      </c>
      <c r="Q41" s="13">
        <f t="shared" si="1"/>
        <v>14.02000000000001</v>
      </c>
      <c r="R41" s="13">
        <f t="shared" si="1"/>
        <v>9.89</v>
      </c>
      <c r="S41" s="13">
        <f t="shared" si="2"/>
        <v>12.280000000000001</v>
      </c>
    </row>
    <row r="42" spans="1:19" x14ac:dyDescent="0.35">
      <c r="B42" s="13">
        <v>60.49</v>
      </c>
      <c r="C42" s="13">
        <v>74.55</v>
      </c>
      <c r="D42" s="15">
        <v>92</v>
      </c>
      <c r="E42" s="15">
        <v>98.21</v>
      </c>
      <c r="F42" s="15">
        <v>96.09</v>
      </c>
      <c r="G42" s="15"/>
      <c r="H42" s="15"/>
      <c r="I42" s="15">
        <v>34.479999999999997</v>
      </c>
      <c r="J42" s="15">
        <v>48.94</v>
      </c>
      <c r="K42" s="15">
        <v>78.03</v>
      </c>
      <c r="L42" s="15">
        <v>88.34</v>
      </c>
      <c r="M42" s="15">
        <v>83.84</v>
      </c>
      <c r="N42" s="13"/>
      <c r="O42" s="13">
        <f t="shared" si="1"/>
        <v>26.010000000000005</v>
      </c>
      <c r="P42" s="13">
        <f t="shared" si="1"/>
        <v>25.61</v>
      </c>
      <c r="Q42" s="13">
        <f t="shared" si="1"/>
        <v>13.969999999999999</v>
      </c>
      <c r="R42" s="13">
        <f t="shared" si="1"/>
        <v>9.8699999999999903</v>
      </c>
      <c r="S42" s="13">
        <f t="shared" si="2"/>
        <v>12.25</v>
      </c>
    </row>
    <row r="43" spans="1:19" x14ac:dyDescent="0.35">
      <c r="A43" s="2"/>
      <c r="B43" s="16">
        <v>60.3</v>
      </c>
      <c r="C43" s="16">
        <v>74.459999999999994</v>
      </c>
      <c r="D43" s="16">
        <v>92.03</v>
      </c>
      <c r="E43" s="16">
        <v>98.21</v>
      </c>
      <c r="F43" s="16">
        <v>96.03</v>
      </c>
      <c r="G43" s="16"/>
      <c r="H43" s="16"/>
      <c r="I43" s="16">
        <v>34.78</v>
      </c>
      <c r="J43" s="16">
        <v>49.16</v>
      </c>
      <c r="K43" s="16">
        <v>78.05</v>
      </c>
      <c r="L43" s="16">
        <v>88.31</v>
      </c>
      <c r="M43" s="16">
        <v>83.97</v>
      </c>
      <c r="N43" s="16"/>
      <c r="O43" s="16">
        <f t="shared" si="1"/>
        <v>25.519999999999996</v>
      </c>
      <c r="P43" s="16">
        <f t="shared" si="1"/>
        <v>25.299999999999997</v>
      </c>
      <c r="Q43" s="16">
        <f t="shared" si="1"/>
        <v>13.980000000000004</v>
      </c>
      <c r="R43" s="16">
        <f t="shared" si="1"/>
        <v>9.8999999999999915</v>
      </c>
      <c r="S43" s="16">
        <f t="shared" si="2"/>
        <v>12.060000000000002</v>
      </c>
    </row>
    <row r="44" spans="1:19" x14ac:dyDescent="0.35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x14ac:dyDescent="0.35">
      <c r="A45" s="3" t="s">
        <v>11</v>
      </c>
      <c r="B45" s="13">
        <v>61.674500000000002</v>
      </c>
      <c r="C45" s="13">
        <v>76.92925000000001</v>
      </c>
      <c r="D45" s="13">
        <v>92.629250000000013</v>
      </c>
      <c r="E45" s="13">
        <v>96.212999999999994</v>
      </c>
      <c r="F45" s="13">
        <v>96.607499999999987</v>
      </c>
      <c r="G45" s="13"/>
      <c r="H45" s="13"/>
      <c r="I45" s="13">
        <v>36.134749999999997</v>
      </c>
      <c r="J45" s="13">
        <v>54.220749999999995</v>
      </c>
      <c r="K45" s="13">
        <v>78.844750000000019</v>
      </c>
      <c r="L45" s="13">
        <v>86.062500000000014</v>
      </c>
      <c r="M45" s="13">
        <v>85.853749999999962</v>
      </c>
      <c r="N45" s="13"/>
      <c r="O45" s="13">
        <v>25.539749999999998</v>
      </c>
      <c r="P45" s="13">
        <v>22.708499999999994</v>
      </c>
      <c r="Q45" s="13">
        <v>13.7845</v>
      </c>
      <c r="R45" s="13">
        <v>10.150500000000003</v>
      </c>
      <c r="S45" s="13">
        <v>10.75375</v>
      </c>
    </row>
    <row r="46" spans="1:19" x14ac:dyDescent="0.35">
      <c r="A46" s="3" t="s">
        <v>12</v>
      </c>
      <c r="B46" s="13">
        <v>1.5415675505213879</v>
      </c>
      <c r="C46" s="13">
        <v>1.8909831759682243</v>
      </c>
      <c r="D46" s="13">
        <v>0.44636645575189887</v>
      </c>
      <c r="E46" s="13">
        <v>2.4595227804784225</v>
      </c>
      <c r="F46" s="13">
        <v>1.172472185444511</v>
      </c>
      <c r="G46" s="13"/>
      <c r="H46" s="13"/>
      <c r="I46" s="13">
        <v>4.3043335274331254</v>
      </c>
      <c r="J46" s="13">
        <v>4.7812209509759409</v>
      </c>
      <c r="K46" s="13">
        <v>1.5296823660569667</v>
      </c>
      <c r="L46" s="13">
        <v>2.6571159900567736</v>
      </c>
      <c r="M46" s="13">
        <v>2.8349790280959009</v>
      </c>
      <c r="N46" s="13"/>
      <c r="O46" s="13">
        <v>4.4273882371624316</v>
      </c>
      <c r="P46" s="13">
        <v>3.0273713316155018</v>
      </c>
      <c r="Q46" s="13">
        <v>1.2028874449125337</v>
      </c>
      <c r="R46" s="13">
        <v>1.9149867108061254</v>
      </c>
      <c r="S46" s="13">
        <v>3.7625262159407007</v>
      </c>
    </row>
    <row r="47" spans="1:19" x14ac:dyDescent="0.35">
      <c r="A47" s="3" t="s">
        <v>16</v>
      </c>
      <c r="B47" s="13">
        <v>0.49301722083709942</v>
      </c>
      <c r="C47" s="13">
        <v>0.60476575921064768</v>
      </c>
      <c r="D47" s="13">
        <v>0.14275491814502492</v>
      </c>
      <c r="E47" s="13">
        <v>0.78659354590519692</v>
      </c>
      <c r="F47" s="13">
        <v>0.37497479638900405</v>
      </c>
      <c r="G47" s="13"/>
      <c r="H47" s="13"/>
      <c r="I47" s="13">
        <v>1.3765926459293265</v>
      </c>
      <c r="J47" s="13">
        <v>1.5291086431217451</v>
      </c>
      <c r="K47" s="13">
        <v>0.48921615444088251</v>
      </c>
      <c r="L47" s="13">
        <v>0.8497869200843905</v>
      </c>
      <c r="M47" s="13">
        <v>0.90667027928200439</v>
      </c>
      <c r="N47" s="13"/>
      <c r="O47" s="13">
        <v>1.4159474513552319</v>
      </c>
      <c r="P47" s="13">
        <v>0.96820032300898895</v>
      </c>
      <c r="Q47" s="13">
        <v>0.3847020682746195</v>
      </c>
      <c r="R47" s="13">
        <v>0.61244246207848241</v>
      </c>
      <c r="S47" s="13">
        <v>1.2033142613065635</v>
      </c>
    </row>
  </sheetData>
  <mergeCells count="5">
    <mergeCell ref="B2:F2"/>
    <mergeCell ref="I2:M2"/>
    <mergeCell ref="O1:S1"/>
    <mergeCell ref="B1:F1"/>
    <mergeCell ref="I1:M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workbookViewId="0"/>
  </sheetViews>
  <sheetFormatPr baseColWidth="10" defaultColWidth="11.453125" defaultRowHeight="14.5" x14ac:dyDescent="0.35"/>
  <cols>
    <col min="1" max="1" width="21.453125" style="3" bestFit="1" customWidth="1"/>
    <col min="2" max="2" width="7.08984375" style="3" bestFit="1" customWidth="1"/>
    <col min="3" max="3" width="8.90625" style="3" bestFit="1" customWidth="1"/>
    <col min="4" max="4" width="9.08984375" style="3" bestFit="1" customWidth="1"/>
    <col min="5" max="5" width="8.6328125" style="3" bestFit="1" customWidth="1"/>
    <col min="6" max="6" width="9" style="3" bestFit="1" customWidth="1"/>
    <col min="7" max="7" width="9.26953125" style="3" bestFit="1" customWidth="1"/>
    <col min="8" max="8" width="8.26953125" style="3" bestFit="1" customWidth="1"/>
    <col min="9" max="9" width="7.08984375" style="3" bestFit="1" customWidth="1"/>
    <col min="10" max="10" width="8.90625" style="3" bestFit="1" customWidth="1"/>
    <col min="11" max="11" width="9.08984375" style="3" bestFit="1" customWidth="1"/>
    <col min="12" max="12" width="8.6328125" style="3" bestFit="1" customWidth="1"/>
    <col min="13" max="13" width="9" style="3" bestFit="1" customWidth="1"/>
    <col min="14" max="14" width="11.453125" style="3"/>
    <col min="15" max="15" width="7.08984375" style="3" bestFit="1" customWidth="1"/>
    <col min="16" max="16" width="8.90625" style="3" bestFit="1" customWidth="1"/>
    <col min="17" max="17" width="9.08984375" style="3" bestFit="1" customWidth="1"/>
    <col min="18" max="18" width="8.6328125" style="3" bestFit="1" customWidth="1"/>
    <col min="19" max="19" width="9" style="3" customWidth="1"/>
    <col min="20" max="16384" width="11.453125" style="3"/>
  </cols>
  <sheetData>
    <row r="1" spans="1:19" ht="15.5" x14ac:dyDescent="0.35">
      <c r="A1" s="17" t="s">
        <v>30</v>
      </c>
      <c r="B1" s="23" t="s">
        <v>9</v>
      </c>
      <c r="C1" s="23"/>
      <c r="D1" s="23"/>
      <c r="E1" s="23"/>
      <c r="F1" s="23"/>
      <c r="G1" s="1"/>
      <c r="H1" s="1"/>
      <c r="I1" s="24" t="s">
        <v>10</v>
      </c>
      <c r="J1" s="24"/>
      <c r="K1" s="24"/>
      <c r="L1" s="24"/>
      <c r="M1" s="24"/>
      <c r="O1" s="22" t="s">
        <v>6</v>
      </c>
      <c r="P1" s="22"/>
      <c r="Q1" s="22"/>
      <c r="R1" s="22"/>
      <c r="S1" s="22"/>
    </row>
    <row r="2" spans="1:19" x14ac:dyDescent="0.35">
      <c r="A2" s="4" t="s">
        <v>14</v>
      </c>
      <c r="B2" s="21" t="s">
        <v>5</v>
      </c>
      <c r="C2" s="21"/>
      <c r="D2" s="21"/>
      <c r="E2" s="21"/>
      <c r="F2" s="21"/>
      <c r="G2" s="1"/>
      <c r="H2" s="1"/>
      <c r="I2" s="21" t="s">
        <v>5</v>
      </c>
      <c r="J2" s="21"/>
      <c r="K2" s="21"/>
      <c r="L2" s="21"/>
      <c r="M2" s="21"/>
    </row>
    <row r="3" spans="1:19" x14ac:dyDescent="0.35">
      <c r="A3" s="2" t="s">
        <v>7</v>
      </c>
      <c r="B3" s="2" t="s">
        <v>8</v>
      </c>
      <c r="C3" s="2" t="s">
        <v>17</v>
      </c>
      <c r="D3" s="2" t="s">
        <v>18</v>
      </c>
      <c r="E3" s="2" t="s">
        <v>19</v>
      </c>
      <c r="F3" s="2" t="s">
        <v>20</v>
      </c>
      <c r="G3" s="2"/>
      <c r="H3" s="2"/>
      <c r="I3" s="2" t="s">
        <v>8</v>
      </c>
      <c r="J3" s="2" t="s">
        <v>17</v>
      </c>
      <c r="K3" s="2" t="s">
        <v>18</v>
      </c>
      <c r="L3" s="2" t="s">
        <v>19</v>
      </c>
      <c r="M3" s="2" t="s">
        <v>20</v>
      </c>
      <c r="O3" s="2" t="s">
        <v>8</v>
      </c>
      <c r="P3" s="2" t="s">
        <v>17</v>
      </c>
      <c r="Q3" s="2" t="s">
        <v>18</v>
      </c>
      <c r="R3" s="2" t="s">
        <v>19</v>
      </c>
      <c r="S3" s="2" t="s">
        <v>20</v>
      </c>
    </row>
    <row r="4" spans="1:19" x14ac:dyDescent="0.35">
      <c r="A4" s="18"/>
      <c r="B4" s="13">
        <v>37.220570000000002</v>
      </c>
      <c r="C4" s="13">
        <v>66.720659999999995</v>
      </c>
      <c r="D4" s="13">
        <v>97.736770000000007</v>
      </c>
      <c r="E4" s="13">
        <v>100.55211</v>
      </c>
      <c r="F4" s="13">
        <v>102.42632</v>
      </c>
      <c r="G4" s="13"/>
      <c r="H4" s="19"/>
      <c r="I4" s="13">
        <v>27.395350000000001</v>
      </c>
      <c r="J4" s="13">
        <v>55.063670000000002</v>
      </c>
      <c r="K4" s="13">
        <v>82.821950000000001</v>
      </c>
      <c r="L4" s="13">
        <v>93.451539999999994</v>
      </c>
      <c r="M4" s="13">
        <v>94.134190000000004</v>
      </c>
      <c r="N4" s="13"/>
      <c r="O4" s="13">
        <f>B4-I4</f>
        <v>9.8252200000000016</v>
      </c>
      <c r="P4" s="13">
        <f>C4-J4</f>
        <v>11.656989999999993</v>
      </c>
      <c r="Q4" s="13">
        <f>D4-K4</f>
        <v>14.914820000000006</v>
      </c>
      <c r="R4" s="13">
        <f>E4-L4</f>
        <v>7.1005700000000047</v>
      </c>
      <c r="S4" s="13">
        <f>F4-M4</f>
        <v>8.2921300000000002</v>
      </c>
    </row>
    <row r="5" spans="1:19" x14ac:dyDescent="0.35">
      <c r="B5" s="13">
        <v>37.788110000000003</v>
      </c>
      <c r="C5" s="13">
        <v>66.901150000000001</v>
      </c>
      <c r="D5" s="13">
        <v>98.170360000000002</v>
      </c>
      <c r="E5" s="13">
        <v>101.7029</v>
      </c>
      <c r="F5" s="13">
        <v>101.63070999999999</v>
      </c>
      <c r="G5" s="13"/>
      <c r="H5" s="13"/>
      <c r="I5" s="13">
        <v>26.64029</v>
      </c>
      <c r="J5" s="13">
        <v>54.501869999999997</v>
      </c>
      <c r="K5" s="13">
        <v>82.357460000000003</v>
      </c>
      <c r="L5" s="13">
        <v>93.305400000000006</v>
      </c>
      <c r="M5" s="13">
        <v>94.010120000000001</v>
      </c>
      <c r="N5" s="13"/>
      <c r="O5" s="13">
        <f t="shared" ref="O5:S43" si="0">B5-I5</f>
        <v>11.147820000000003</v>
      </c>
      <c r="P5" s="13">
        <f t="shared" si="0"/>
        <v>12.399280000000005</v>
      </c>
      <c r="Q5" s="13">
        <f t="shared" si="0"/>
        <v>15.812899999999999</v>
      </c>
      <c r="R5" s="13">
        <f t="shared" si="0"/>
        <v>8.3974999999999937</v>
      </c>
      <c r="S5" s="13">
        <f t="shared" si="0"/>
        <v>7.6205899999999929</v>
      </c>
    </row>
    <row r="6" spans="1:19" x14ac:dyDescent="0.35">
      <c r="B6" s="13">
        <v>41.776539999999997</v>
      </c>
      <c r="C6" s="13">
        <v>67.027770000000004</v>
      </c>
      <c r="D6" s="13">
        <v>98.528139999999993</v>
      </c>
      <c r="E6" s="13">
        <v>102.37578999999999</v>
      </c>
      <c r="F6" s="13">
        <v>102.34354</v>
      </c>
      <c r="G6" s="13"/>
      <c r="H6" s="13"/>
      <c r="I6" s="13">
        <v>26.402899999999999</v>
      </c>
      <c r="J6" s="13">
        <v>54.31662</v>
      </c>
      <c r="K6" s="13">
        <v>81.895690000000002</v>
      </c>
      <c r="L6" s="13">
        <v>92.663910000000001</v>
      </c>
      <c r="M6" s="13">
        <v>94.866650000000007</v>
      </c>
      <c r="N6" s="13"/>
      <c r="O6" s="13">
        <f t="shared" si="0"/>
        <v>15.373639999999998</v>
      </c>
      <c r="P6" s="13">
        <f t="shared" si="0"/>
        <v>12.711150000000004</v>
      </c>
      <c r="Q6" s="13">
        <f t="shared" si="0"/>
        <v>16.632449999999992</v>
      </c>
      <c r="R6" s="13">
        <f t="shared" si="0"/>
        <v>9.7118799999999936</v>
      </c>
      <c r="S6" s="13">
        <f t="shared" si="0"/>
        <v>7.4768899999999974</v>
      </c>
    </row>
    <row r="7" spans="1:19" x14ac:dyDescent="0.35">
      <c r="B7" s="13">
        <v>39.223399999999998</v>
      </c>
      <c r="C7" s="13">
        <v>67.38306</v>
      </c>
      <c r="D7" s="13">
        <v>98.532070000000004</v>
      </c>
      <c r="E7" s="13">
        <v>101.84302</v>
      </c>
      <c r="F7" s="13">
        <v>102.3083</v>
      </c>
      <c r="G7" s="13"/>
      <c r="H7" s="13"/>
      <c r="I7" s="13">
        <v>25.611080000000001</v>
      </c>
      <c r="J7" s="13">
        <v>54.277259999999998</v>
      </c>
      <c r="K7" s="13">
        <v>80.942170000000004</v>
      </c>
      <c r="L7" s="13">
        <v>92.918430000000001</v>
      </c>
      <c r="M7" s="13">
        <v>95.055269999999993</v>
      </c>
      <c r="N7" s="13"/>
      <c r="O7" s="13">
        <f t="shared" si="0"/>
        <v>13.612319999999997</v>
      </c>
      <c r="P7" s="13">
        <f t="shared" si="0"/>
        <v>13.105800000000002</v>
      </c>
      <c r="Q7" s="13">
        <f t="shared" si="0"/>
        <v>17.5899</v>
      </c>
      <c r="R7" s="13">
        <f t="shared" si="0"/>
        <v>8.9245899999999949</v>
      </c>
      <c r="S7" s="13">
        <f t="shared" si="0"/>
        <v>7.2530300000000096</v>
      </c>
    </row>
    <row r="8" spans="1:19" x14ac:dyDescent="0.35">
      <c r="B8" s="13">
        <v>38.797930000000001</v>
      </c>
      <c r="C8" s="13">
        <v>67.215170000000001</v>
      </c>
      <c r="D8" s="13">
        <v>98.758799999999994</v>
      </c>
      <c r="E8" s="13">
        <v>101.90891000000001</v>
      </c>
      <c r="F8" s="13">
        <v>103.31704999999999</v>
      </c>
      <c r="G8" s="13"/>
      <c r="H8" s="13"/>
      <c r="I8" s="13">
        <v>24.710660000000001</v>
      </c>
      <c r="J8" s="13">
        <v>54.285670000000003</v>
      </c>
      <c r="K8" s="13">
        <v>80.827969999999993</v>
      </c>
      <c r="L8" s="13">
        <v>92.780529999999999</v>
      </c>
      <c r="M8" s="13">
        <v>93.563670000000002</v>
      </c>
      <c r="N8" s="13"/>
      <c r="O8" s="13">
        <f t="shared" si="0"/>
        <v>14.08727</v>
      </c>
      <c r="P8" s="13">
        <f t="shared" si="0"/>
        <v>12.929499999999997</v>
      </c>
      <c r="Q8" s="13">
        <f t="shared" si="0"/>
        <v>17.93083</v>
      </c>
      <c r="R8" s="13">
        <f t="shared" si="0"/>
        <v>9.128380000000007</v>
      </c>
      <c r="S8" s="13">
        <f t="shared" si="0"/>
        <v>9.7533799999999928</v>
      </c>
    </row>
    <row r="9" spans="1:19" x14ac:dyDescent="0.35">
      <c r="B9" s="13">
        <v>39.669780000000003</v>
      </c>
      <c r="C9" s="13">
        <v>67.513570000000001</v>
      </c>
      <c r="D9" s="13">
        <v>98.788060000000002</v>
      </c>
      <c r="E9" s="13">
        <v>100.79929</v>
      </c>
      <c r="F9" s="13">
        <v>102.53493</v>
      </c>
      <c r="G9" s="13"/>
      <c r="H9" s="13"/>
      <c r="I9" s="13">
        <v>24.91451</v>
      </c>
      <c r="J9" s="13">
        <v>54.022689999999997</v>
      </c>
      <c r="K9" s="13">
        <v>80.64743</v>
      </c>
      <c r="L9" s="13">
        <v>92.395229999999998</v>
      </c>
      <c r="M9" s="13">
        <v>93.98424</v>
      </c>
      <c r="N9" s="13"/>
      <c r="O9" s="13">
        <f t="shared" si="0"/>
        <v>14.755270000000003</v>
      </c>
      <c r="P9" s="13">
        <f t="shared" si="0"/>
        <v>13.490880000000004</v>
      </c>
      <c r="Q9" s="13">
        <f t="shared" si="0"/>
        <v>18.140630000000002</v>
      </c>
      <c r="R9" s="13">
        <f t="shared" si="0"/>
        <v>8.4040600000000012</v>
      </c>
      <c r="S9" s="13">
        <f t="shared" si="0"/>
        <v>8.550690000000003</v>
      </c>
    </row>
    <row r="10" spans="1:19" x14ac:dyDescent="0.35">
      <c r="B10" s="13">
        <v>42.489150000000002</v>
      </c>
      <c r="C10" s="13">
        <v>67.424160000000001</v>
      </c>
      <c r="D10" s="13">
        <v>98.469759999999994</v>
      </c>
      <c r="E10" s="13">
        <v>102.13391</v>
      </c>
      <c r="F10" s="13">
        <v>102.83239</v>
      </c>
      <c r="G10" s="13"/>
      <c r="H10" s="13"/>
      <c r="I10" s="13">
        <v>23.760819999999999</v>
      </c>
      <c r="J10" s="13">
        <v>54.174970000000002</v>
      </c>
      <c r="K10" s="13">
        <v>80.359309999999994</v>
      </c>
      <c r="L10" s="13">
        <v>92.129379999999998</v>
      </c>
      <c r="M10" s="13">
        <v>94.324250000000006</v>
      </c>
      <c r="N10" s="13"/>
      <c r="O10" s="13">
        <f t="shared" si="0"/>
        <v>18.728330000000003</v>
      </c>
      <c r="P10" s="13">
        <f t="shared" si="0"/>
        <v>13.249189999999999</v>
      </c>
      <c r="Q10" s="13">
        <f t="shared" si="0"/>
        <v>18.11045</v>
      </c>
      <c r="R10" s="13">
        <f t="shared" si="0"/>
        <v>10.004530000000003</v>
      </c>
      <c r="S10" s="13">
        <f t="shared" si="0"/>
        <v>8.5081399999999974</v>
      </c>
    </row>
    <row r="11" spans="1:19" x14ac:dyDescent="0.35">
      <c r="B11" s="13">
        <v>41.765949999999997</v>
      </c>
      <c r="C11" s="13">
        <v>66.750029999999995</v>
      </c>
      <c r="D11" s="13">
        <v>98.450119999999998</v>
      </c>
      <c r="E11" s="13">
        <v>102.56062</v>
      </c>
      <c r="F11" s="13">
        <v>101.92139</v>
      </c>
      <c r="G11" s="13"/>
      <c r="H11" s="13"/>
      <c r="I11" s="13">
        <v>24.722650000000002</v>
      </c>
      <c r="J11" s="13">
        <v>54.334989999999998</v>
      </c>
      <c r="K11" s="13">
        <v>80.007080000000002</v>
      </c>
      <c r="L11" s="13">
        <v>91.724459999999993</v>
      </c>
      <c r="M11" s="13">
        <v>93.699370000000002</v>
      </c>
      <c r="N11" s="13"/>
      <c r="O11" s="13">
        <f t="shared" si="0"/>
        <v>17.043299999999995</v>
      </c>
      <c r="P11" s="13">
        <f t="shared" si="0"/>
        <v>12.415039999999998</v>
      </c>
      <c r="Q11" s="13">
        <f t="shared" si="0"/>
        <v>18.443039999999996</v>
      </c>
      <c r="R11" s="13">
        <f t="shared" si="0"/>
        <v>10.836160000000007</v>
      </c>
      <c r="S11" s="13">
        <f t="shared" si="0"/>
        <v>8.2220200000000006</v>
      </c>
    </row>
    <row r="12" spans="1:19" x14ac:dyDescent="0.35">
      <c r="B12" s="13">
        <v>41.615490000000001</v>
      </c>
      <c r="C12" s="13">
        <v>65.873699999999999</v>
      </c>
      <c r="D12" s="13">
        <v>98.076250000000002</v>
      </c>
      <c r="E12" s="13">
        <v>101.78898</v>
      </c>
      <c r="F12" s="13">
        <v>102.07771</v>
      </c>
      <c r="G12" s="13"/>
      <c r="H12" s="13"/>
      <c r="I12" s="13">
        <v>27.844519999999999</v>
      </c>
      <c r="J12" s="13">
        <v>55.12426</v>
      </c>
      <c r="K12" s="13">
        <v>80.092789999999994</v>
      </c>
      <c r="L12" s="13">
        <v>91.837909999999994</v>
      </c>
      <c r="M12" s="13">
        <v>94.92671</v>
      </c>
      <c r="N12" s="13"/>
      <c r="O12" s="13">
        <f t="shared" si="0"/>
        <v>13.770970000000002</v>
      </c>
      <c r="P12" s="13">
        <f t="shared" si="0"/>
        <v>10.74944</v>
      </c>
      <c r="Q12" s="13">
        <f t="shared" si="0"/>
        <v>17.983460000000008</v>
      </c>
      <c r="R12" s="13">
        <f t="shared" si="0"/>
        <v>9.9510700000000014</v>
      </c>
      <c r="S12" s="13">
        <f t="shared" si="0"/>
        <v>7.1509999999999962</v>
      </c>
    </row>
    <row r="13" spans="1:19" x14ac:dyDescent="0.35">
      <c r="A13" s="4"/>
      <c r="B13" s="14">
        <v>39.421019999999999</v>
      </c>
      <c r="C13" s="14">
        <v>64.492369999999994</v>
      </c>
      <c r="D13" s="14">
        <v>97.816280000000006</v>
      </c>
      <c r="E13" s="13">
        <v>101.08577</v>
      </c>
      <c r="F13" s="14">
        <v>102.80865</v>
      </c>
      <c r="G13" s="13"/>
      <c r="H13" s="13"/>
      <c r="I13" s="13">
        <v>30.383330000000001</v>
      </c>
      <c r="J13" s="13">
        <v>56.129669999999997</v>
      </c>
      <c r="K13" s="13">
        <v>81.135469999999998</v>
      </c>
      <c r="L13" s="13">
        <v>92.041399999999996</v>
      </c>
      <c r="M13" s="13">
        <v>93.951160000000002</v>
      </c>
      <c r="N13" s="13"/>
      <c r="O13" s="13">
        <f t="shared" si="0"/>
        <v>9.0376899999999978</v>
      </c>
      <c r="P13" s="13">
        <f t="shared" si="0"/>
        <v>8.3626999999999967</v>
      </c>
      <c r="Q13" s="13">
        <f t="shared" si="0"/>
        <v>16.680810000000008</v>
      </c>
      <c r="R13" s="13">
        <f t="shared" si="0"/>
        <v>9.0443700000000007</v>
      </c>
      <c r="S13" s="13">
        <f t="shared" si="0"/>
        <v>8.8574899999999985</v>
      </c>
    </row>
    <row r="14" spans="1:19" x14ac:dyDescent="0.35">
      <c r="B14" s="13">
        <v>37.921849999999999</v>
      </c>
      <c r="C14" s="13">
        <v>72.201099999999997</v>
      </c>
      <c r="D14" s="13">
        <v>97.274720000000002</v>
      </c>
      <c r="E14" s="13">
        <v>100.3108</v>
      </c>
      <c r="F14" s="13">
        <v>105.44492</v>
      </c>
      <c r="G14" s="13"/>
      <c r="H14" s="13"/>
      <c r="I14" s="13">
        <v>26.914249999999999</v>
      </c>
      <c r="J14" s="13">
        <v>58.81606</v>
      </c>
      <c r="K14" s="13">
        <v>85.961359999999999</v>
      </c>
      <c r="L14" s="13">
        <v>90.342659999999995</v>
      </c>
      <c r="M14" s="13">
        <v>97.238429999999994</v>
      </c>
      <c r="N14" s="13"/>
      <c r="O14" s="13">
        <f t="shared" si="0"/>
        <v>11.0076</v>
      </c>
      <c r="P14" s="13">
        <f t="shared" si="0"/>
        <v>13.385039999999996</v>
      </c>
      <c r="Q14" s="13">
        <f t="shared" si="0"/>
        <v>11.313360000000003</v>
      </c>
      <c r="R14" s="13">
        <f t="shared" si="0"/>
        <v>9.9681400000000053</v>
      </c>
      <c r="S14" s="13">
        <f t="shared" si="0"/>
        <v>8.2064900000000023</v>
      </c>
    </row>
    <row r="15" spans="1:19" x14ac:dyDescent="0.35">
      <c r="B15" s="13">
        <v>38.386249999999997</v>
      </c>
      <c r="C15" s="13">
        <v>72.014380000000003</v>
      </c>
      <c r="D15" s="13">
        <v>97.458950000000002</v>
      </c>
      <c r="E15" s="13">
        <v>100.30922</v>
      </c>
      <c r="F15" s="13">
        <v>105.97102</v>
      </c>
      <c r="G15" s="13"/>
      <c r="H15" s="13"/>
      <c r="I15" s="13">
        <v>26.96433</v>
      </c>
      <c r="J15" s="13">
        <v>57.907170000000001</v>
      </c>
      <c r="K15" s="13">
        <v>85.447109999999995</v>
      </c>
      <c r="L15" s="13">
        <v>89.699839999999995</v>
      </c>
      <c r="M15" s="13">
        <v>96.215329999999994</v>
      </c>
      <c r="N15" s="13"/>
      <c r="O15" s="13">
        <f t="shared" si="0"/>
        <v>11.421919999999997</v>
      </c>
      <c r="P15" s="13">
        <f t="shared" si="0"/>
        <v>14.107210000000002</v>
      </c>
      <c r="Q15" s="13">
        <f t="shared" si="0"/>
        <v>12.011840000000007</v>
      </c>
      <c r="R15" s="13">
        <f t="shared" si="0"/>
        <v>10.609380000000002</v>
      </c>
      <c r="S15" s="13">
        <f t="shared" si="0"/>
        <v>9.7556900000000013</v>
      </c>
    </row>
    <row r="16" spans="1:19" x14ac:dyDescent="0.35">
      <c r="B16" s="13">
        <v>38.18779</v>
      </c>
      <c r="C16" s="13">
        <v>72.269210000000001</v>
      </c>
      <c r="D16" s="13">
        <v>98.275880000000001</v>
      </c>
      <c r="E16" s="13">
        <v>100.03961</v>
      </c>
      <c r="F16" s="13">
        <v>106.2063</v>
      </c>
      <c r="G16" s="13"/>
      <c r="H16" s="13"/>
      <c r="I16" s="13">
        <v>26.928159999999998</v>
      </c>
      <c r="J16" s="13">
        <v>59.146720000000002</v>
      </c>
      <c r="K16" s="13">
        <v>85.099500000000006</v>
      </c>
      <c r="L16" s="13">
        <v>89.589579999999998</v>
      </c>
      <c r="M16" s="13">
        <v>96.423100000000005</v>
      </c>
      <c r="N16" s="13"/>
      <c r="O16" s="13">
        <f t="shared" si="0"/>
        <v>11.259630000000001</v>
      </c>
      <c r="P16" s="13">
        <f t="shared" si="0"/>
        <v>13.122489999999999</v>
      </c>
      <c r="Q16" s="13">
        <f t="shared" si="0"/>
        <v>13.176379999999995</v>
      </c>
      <c r="R16" s="13">
        <f t="shared" si="0"/>
        <v>10.450029999999998</v>
      </c>
      <c r="S16" s="13">
        <f t="shared" si="0"/>
        <v>9.7831999999999937</v>
      </c>
    </row>
    <row r="17" spans="2:19" x14ac:dyDescent="0.35">
      <c r="B17" s="13">
        <v>39.813760000000002</v>
      </c>
      <c r="C17" s="13">
        <v>73.059340000000006</v>
      </c>
      <c r="D17" s="13">
        <v>98.619230000000002</v>
      </c>
      <c r="E17" s="13">
        <v>100.53059</v>
      </c>
      <c r="F17" s="13">
        <v>106.17352</v>
      </c>
      <c r="G17" s="13"/>
      <c r="H17" s="13"/>
      <c r="I17" s="13">
        <v>27.021059999999999</v>
      </c>
      <c r="J17" s="13">
        <v>57.872010000000003</v>
      </c>
      <c r="K17" s="13">
        <v>83.006349999999998</v>
      </c>
      <c r="L17" s="13">
        <v>89.528720000000007</v>
      </c>
      <c r="M17" s="13">
        <v>97.510649999999998</v>
      </c>
      <c r="N17" s="13"/>
      <c r="O17" s="13">
        <f t="shared" si="0"/>
        <v>12.792700000000004</v>
      </c>
      <c r="P17" s="13">
        <f t="shared" si="0"/>
        <v>15.187330000000003</v>
      </c>
      <c r="Q17" s="13">
        <f t="shared" si="0"/>
        <v>15.612880000000004</v>
      </c>
      <c r="R17" s="13">
        <f t="shared" si="0"/>
        <v>11.001869999999997</v>
      </c>
      <c r="S17" s="13">
        <f t="shared" si="0"/>
        <v>8.6628699999999981</v>
      </c>
    </row>
    <row r="18" spans="2:19" x14ac:dyDescent="0.35">
      <c r="B18" s="13">
        <v>39.810180000000003</v>
      </c>
      <c r="C18" s="13">
        <v>72.957660000000004</v>
      </c>
      <c r="D18" s="13">
        <v>98.853149999999999</v>
      </c>
      <c r="E18" s="13">
        <v>100.55707</v>
      </c>
      <c r="F18" s="13">
        <v>106.64127999999999</v>
      </c>
      <c r="G18" s="13"/>
      <c r="H18" s="13"/>
      <c r="I18" s="13">
        <v>26.787769999999998</v>
      </c>
      <c r="J18" s="13">
        <v>56.657519999999998</v>
      </c>
      <c r="K18" s="13">
        <v>82.669799999999995</v>
      </c>
      <c r="L18" s="13">
        <v>90.635739999999998</v>
      </c>
      <c r="M18" s="13">
        <v>96.202179999999998</v>
      </c>
      <c r="N18" s="13"/>
      <c r="O18" s="13">
        <f t="shared" si="0"/>
        <v>13.022410000000004</v>
      </c>
      <c r="P18" s="13">
        <f t="shared" si="0"/>
        <v>16.300140000000006</v>
      </c>
      <c r="Q18" s="13">
        <f t="shared" si="0"/>
        <v>16.183350000000004</v>
      </c>
      <c r="R18" s="13">
        <f t="shared" si="0"/>
        <v>9.9213299999999975</v>
      </c>
      <c r="S18" s="13">
        <f t="shared" si="0"/>
        <v>10.439099999999996</v>
      </c>
    </row>
    <row r="19" spans="2:19" x14ac:dyDescent="0.35">
      <c r="B19" s="13">
        <v>40.161470000000001</v>
      </c>
      <c r="C19" s="13">
        <v>73.560469999999995</v>
      </c>
      <c r="D19" s="13">
        <v>98.620760000000004</v>
      </c>
      <c r="E19" s="13">
        <v>101.16956</v>
      </c>
      <c r="F19" s="13">
        <v>105.83382</v>
      </c>
      <c r="G19" s="13"/>
      <c r="H19" s="13"/>
      <c r="I19" s="13">
        <v>27.16798</v>
      </c>
      <c r="J19" s="13">
        <v>55.955309999999997</v>
      </c>
      <c r="K19" s="13">
        <v>82.419309999999996</v>
      </c>
      <c r="L19" s="13">
        <v>90.302809999999994</v>
      </c>
      <c r="M19" s="13">
        <v>96.840869999999995</v>
      </c>
      <c r="N19" s="13"/>
      <c r="O19" s="13">
        <f t="shared" si="0"/>
        <v>12.993490000000001</v>
      </c>
      <c r="P19" s="13">
        <f t="shared" si="0"/>
        <v>17.605159999999998</v>
      </c>
      <c r="Q19" s="13">
        <f t="shared" si="0"/>
        <v>16.201450000000008</v>
      </c>
      <c r="R19" s="13">
        <f t="shared" si="0"/>
        <v>10.86675000000001</v>
      </c>
      <c r="S19" s="13">
        <f t="shared" si="0"/>
        <v>8.9929500000000075</v>
      </c>
    </row>
    <row r="20" spans="2:19" x14ac:dyDescent="0.35">
      <c r="B20" s="13">
        <v>40.516640000000002</v>
      </c>
      <c r="C20" s="13">
        <v>72.975319999999996</v>
      </c>
      <c r="D20" s="13">
        <v>98.620760000000004</v>
      </c>
      <c r="E20" s="13">
        <v>100.52922</v>
      </c>
      <c r="F20" s="13">
        <v>105.76219</v>
      </c>
      <c r="G20" s="13"/>
      <c r="H20" s="13"/>
      <c r="I20" s="13">
        <v>27.32535</v>
      </c>
      <c r="J20" s="13">
        <v>55.990310000000001</v>
      </c>
      <c r="K20" s="13">
        <v>82.151610000000005</v>
      </c>
      <c r="L20" s="13">
        <v>90.319310000000002</v>
      </c>
      <c r="M20" s="13">
        <v>97.473240000000004</v>
      </c>
      <c r="N20" s="13"/>
      <c r="O20" s="13">
        <f t="shared" si="0"/>
        <v>13.191290000000002</v>
      </c>
      <c r="P20" s="13">
        <f t="shared" si="0"/>
        <v>16.985009999999996</v>
      </c>
      <c r="Q20" s="13">
        <f t="shared" si="0"/>
        <v>16.469149999999999</v>
      </c>
      <c r="R20" s="13">
        <f t="shared" si="0"/>
        <v>10.209909999999994</v>
      </c>
      <c r="S20" s="13">
        <f t="shared" si="0"/>
        <v>8.2889499999999998</v>
      </c>
    </row>
    <row r="21" spans="2:19" x14ac:dyDescent="0.35">
      <c r="B21" s="13">
        <v>40.493549999999999</v>
      </c>
      <c r="C21" s="13">
        <v>72.293030000000002</v>
      </c>
      <c r="D21" s="13">
        <v>98.576639999999998</v>
      </c>
      <c r="E21" s="13">
        <v>100.55586</v>
      </c>
      <c r="F21" s="13">
        <v>104.58280999999999</v>
      </c>
      <c r="G21" s="13"/>
      <c r="H21" s="13"/>
      <c r="I21" s="13">
        <v>27.434909999999999</v>
      </c>
      <c r="J21" s="13">
        <v>56.406010000000002</v>
      </c>
      <c r="K21" s="13">
        <v>81.641099999999994</v>
      </c>
      <c r="L21" s="13">
        <v>89.858930000000001</v>
      </c>
      <c r="M21" s="13">
        <v>96.676940000000002</v>
      </c>
      <c r="N21" s="13"/>
      <c r="O21" s="13">
        <f t="shared" si="0"/>
        <v>13.05864</v>
      </c>
      <c r="P21" s="13">
        <f t="shared" si="0"/>
        <v>15.88702</v>
      </c>
      <c r="Q21" s="13">
        <f t="shared" si="0"/>
        <v>16.935540000000003</v>
      </c>
      <c r="R21" s="13">
        <f t="shared" si="0"/>
        <v>10.696929999999995</v>
      </c>
      <c r="S21" s="13">
        <f t="shared" si="0"/>
        <v>7.9058699999999931</v>
      </c>
    </row>
    <row r="22" spans="2:19" x14ac:dyDescent="0.35">
      <c r="B22" s="13">
        <v>39.380890000000001</v>
      </c>
      <c r="C22" s="13">
        <v>69.831789999999998</v>
      </c>
      <c r="D22" s="13">
        <v>98.59111</v>
      </c>
      <c r="E22" s="13">
        <v>100.05229</v>
      </c>
      <c r="F22" s="13">
        <v>106.03230000000001</v>
      </c>
      <c r="G22" s="13"/>
      <c r="H22" s="13"/>
      <c r="I22" s="13">
        <v>27.572859999999999</v>
      </c>
      <c r="J22" s="13">
        <v>59.154879999999999</v>
      </c>
      <c r="K22" s="13">
        <v>81.688860000000005</v>
      </c>
      <c r="L22" s="13">
        <v>89.43047</v>
      </c>
      <c r="M22" s="13">
        <v>97.461020000000005</v>
      </c>
      <c r="N22" s="13"/>
      <c r="O22" s="13">
        <f t="shared" si="0"/>
        <v>11.808030000000002</v>
      </c>
      <c r="P22" s="13">
        <f t="shared" si="0"/>
        <v>10.676909999999999</v>
      </c>
      <c r="Q22" s="13">
        <f t="shared" si="0"/>
        <v>16.902249999999995</v>
      </c>
      <c r="R22" s="13">
        <f t="shared" si="0"/>
        <v>10.62182</v>
      </c>
      <c r="S22" s="13">
        <f t="shared" si="0"/>
        <v>8.5712800000000016</v>
      </c>
    </row>
    <row r="23" spans="2:19" x14ac:dyDescent="0.35">
      <c r="B23" s="13">
        <v>38.72672</v>
      </c>
      <c r="C23" s="13">
        <v>68.286590000000004</v>
      </c>
      <c r="D23" s="13">
        <v>97.959059999999994</v>
      </c>
      <c r="E23" s="14">
        <v>98.898650000000004</v>
      </c>
      <c r="F23" s="13">
        <v>105.38005</v>
      </c>
      <c r="G23" s="13"/>
      <c r="H23" s="13"/>
      <c r="I23" s="13">
        <v>27.419740000000001</v>
      </c>
      <c r="J23" s="13">
        <v>60.018250000000002</v>
      </c>
      <c r="K23" s="13">
        <v>81.875820000000004</v>
      </c>
      <c r="L23" s="13">
        <v>90.127570000000006</v>
      </c>
      <c r="M23" s="13">
        <v>96.448170000000005</v>
      </c>
      <c r="N23" s="13"/>
      <c r="O23" s="13">
        <f t="shared" si="0"/>
        <v>11.306979999999999</v>
      </c>
      <c r="P23" s="13">
        <f t="shared" si="0"/>
        <v>8.268340000000002</v>
      </c>
      <c r="Q23" s="13">
        <f t="shared" si="0"/>
        <v>16.083239999999989</v>
      </c>
      <c r="R23" s="13">
        <f t="shared" si="0"/>
        <v>8.7710799999999978</v>
      </c>
      <c r="S23" s="13">
        <f t="shared" si="0"/>
        <v>8.9318799999999925</v>
      </c>
    </row>
    <row r="24" spans="2:19" x14ac:dyDescent="0.35">
      <c r="B24" s="13">
        <v>40.091140000000003</v>
      </c>
      <c r="C24" s="13">
        <v>75.720619999999997</v>
      </c>
      <c r="D24" s="13">
        <v>94.127840000000006</v>
      </c>
      <c r="E24" s="13">
        <v>101.44956999999999</v>
      </c>
      <c r="F24" s="13">
        <v>107.98763</v>
      </c>
      <c r="G24" s="13"/>
      <c r="H24" s="13"/>
      <c r="I24" s="13">
        <v>31.568840000000002</v>
      </c>
      <c r="J24" s="13">
        <v>58.377800000000001</v>
      </c>
      <c r="K24" s="13">
        <v>83.300870000000003</v>
      </c>
      <c r="L24" s="13">
        <v>92.264759999999995</v>
      </c>
      <c r="M24" s="13">
        <v>98.798810000000003</v>
      </c>
      <c r="N24" s="13"/>
      <c r="O24" s="13">
        <f t="shared" si="0"/>
        <v>8.5223000000000013</v>
      </c>
      <c r="P24" s="13">
        <f t="shared" si="0"/>
        <v>17.342819999999996</v>
      </c>
      <c r="Q24" s="13">
        <f t="shared" si="0"/>
        <v>10.826970000000003</v>
      </c>
      <c r="R24" s="13">
        <f t="shared" si="0"/>
        <v>9.1848099999999988</v>
      </c>
      <c r="S24" s="13">
        <f t="shared" si="0"/>
        <v>9.1888199999999927</v>
      </c>
    </row>
    <row r="25" spans="2:19" x14ac:dyDescent="0.35">
      <c r="B25" s="13">
        <v>40.037329999999997</v>
      </c>
      <c r="C25" s="13">
        <v>76.067170000000004</v>
      </c>
      <c r="D25" s="13">
        <v>94.150469999999999</v>
      </c>
      <c r="E25" s="13">
        <v>102.98999000000001</v>
      </c>
      <c r="F25" s="13">
        <v>107.9653</v>
      </c>
      <c r="G25" s="13"/>
      <c r="H25" s="13"/>
      <c r="I25" s="13">
        <v>31.233090000000001</v>
      </c>
      <c r="J25" s="13">
        <v>58.092579999999998</v>
      </c>
      <c r="K25" s="13">
        <v>83.282929999999993</v>
      </c>
      <c r="L25" s="13">
        <v>91.713849999999994</v>
      </c>
      <c r="M25" s="13">
        <v>98.481570000000005</v>
      </c>
      <c r="N25" s="13"/>
      <c r="O25" s="13">
        <f t="shared" si="0"/>
        <v>8.8042399999999965</v>
      </c>
      <c r="P25" s="13">
        <f t="shared" si="0"/>
        <v>17.974590000000006</v>
      </c>
      <c r="Q25" s="13">
        <f t="shared" si="0"/>
        <v>10.867540000000005</v>
      </c>
      <c r="R25" s="13">
        <f t="shared" si="0"/>
        <v>11.276140000000012</v>
      </c>
      <c r="S25" s="13">
        <f t="shared" si="0"/>
        <v>9.4837299999999942</v>
      </c>
    </row>
    <row r="26" spans="2:19" x14ac:dyDescent="0.35">
      <c r="B26" s="13">
        <v>40.217039999999997</v>
      </c>
      <c r="C26" s="13">
        <v>75.796959999999999</v>
      </c>
      <c r="D26" s="13">
        <v>94.100539999999995</v>
      </c>
      <c r="E26" s="13">
        <v>100.95576</v>
      </c>
      <c r="F26" s="13">
        <v>108.13061999999999</v>
      </c>
      <c r="G26" s="13"/>
      <c r="H26" s="13"/>
      <c r="I26" s="13">
        <v>30.887989999999999</v>
      </c>
      <c r="J26" s="13">
        <v>58.021410000000003</v>
      </c>
      <c r="K26" s="13">
        <v>82.258319999999998</v>
      </c>
      <c r="L26" s="13">
        <v>91.778959999999998</v>
      </c>
      <c r="M26" s="13">
        <v>98.502350000000007</v>
      </c>
      <c r="N26" s="13"/>
      <c r="O26" s="13">
        <f t="shared" si="0"/>
        <v>9.3290499999999987</v>
      </c>
      <c r="P26" s="13">
        <f t="shared" si="0"/>
        <v>17.775549999999996</v>
      </c>
      <c r="Q26" s="13">
        <f t="shared" si="0"/>
        <v>11.842219999999998</v>
      </c>
      <c r="R26" s="13">
        <f t="shared" si="0"/>
        <v>9.1768000000000001</v>
      </c>
      <c r="S26" s="13">
        <f t="shared" si="0"/>
        <v>9.6282699999999863</v>
      </c>
    </row>
    <row r="27" spans="2:19" x14ac:dyDescent="0.35">
      <c r="B27" s="13">
        <v>40.111829999999998</v>
      </c>
      <c r="C27" s="13">
        <v>76.00282</v>
      </c>
      <c r="D27" s="13">
        <v>94.041849999999997</v>
      </c>
      <c r="E27" s="13">
        <v>101.15631</v>
      </c>
      <c r="F27" s="13">
        <v>108.22507</v>
      </c>
      <c r="G27" s="13"/>
      <c r="H27" s="13"/>
      <c r="I27" s="13">
        <v>31.03115</v>
      </c>
      <c r="J27" s="13">
        <v>56.81382</v>
      </c>
      <c r="K27" s="13">
        <v>82.254840000000002</v>
      </c>
      <c r="L27" s="13">
        <v>88.09966</v>
      </c>
      <c r="M27" s="13">
        <v>98.687579999999997</v>
      </c>
      <c r="N27" s="13"/>
      <c r="O27" s="13">
        <f t="shared" si="0"/>
        <v>9.0806799999999974</v>
      </c>
      <c r="P27" s="13">
        <f t="shared" si="0"/>
        <v>19.189</v>
      </c>
      <c r="Q27" s="13">
        <f t="shared" si="0"/>
        <v>11.787009999999995</v>
      </c>
      <c r="R27" s="13">
        <f t="shared" si="0"/>
        <v>13.056650000000005</v>
      </c>
      <c r="S27" s="13">
        <f t="shared" si="0"/>
        <v>9.5374900000000054</v>
      </c>
    </row>
    <row r="28" spans="2:19" x14ac:dyDescent="0.35">
      <c r="B28" s="13">
        <v>41.020449999999997</v>
      </c>
      <c r="C28" s="13">
        <v>76.325909999999993</v>
      </c>
      <c r="D28" s="13">
        <v>94.879059999999996</v>
      </c>
      <c r="E28" s="13">
        <v>102.03426</v>
      </c>
      <c r="F28" s="13">
        <v>108.12820000000001</v>
      </c>
      <c r="G28" s="13"/>
      <c r="H28" s="13"/>
      <c r="I28" s="13">
        <v>30.714359999999999</v>
      </c>
      <c r="J28" s="13">
        <v>56.286830000000002</v>
      </c>
      <c r="K28" s="13">
        <v>82.313670000000002</v>
      </c>
      <c r="L28" s="13">
        <v>87.877870000000001</v>
      </c>
      <c r="M28" s="13">
        <v>98.508290000000002</v>
      </c>
      <c r="N28" s="13"/>
      <c r="O28" s="13">
        <f t="shared" si="0"/>
        <v>10.306089999999998</v>
      </c>
      <c r="P28" s="13">
        <f t="shared" si="0"/>
        <v>20.039079999999991</v>
      </c>
      <c r="Q28" s="13">
        <f t="shared" si="0"/>
        <v>12.565389999999994</v>
      </c>
      <c r="R28" s="13">
        <f t="shared" si="0"/>
        <v>14.156390000000002</v>
      </c>
      <c r="S28" s="13">
        <f t="shared" si="0"/>
        <v>9.6199100000000044</v>
      </c>
    </row>
    <row r="29" spans="2:19" x14ac:dyDescent="0.35">
      <c r="B29" s="13">
        <v>40.33379</v>
      </c>
      <c r="C29" s="13">
        <v>76.136960000000002</v>
      </c>
      <c r="D29" s="13">
        <v>93.181299999999993</v>
      </c>
      <c r="E29" s="13">
        <v>102.39403</v>
      </c>
      <c r="F29" s="13">
        <v>108.17165</v>
      </c>
      <c r="G29" s="13"/>
      <c r="H29" s="13"/>
      <c r="I29" s="13">
        <v>30.477070000000001</v>
      </c>
      <c r="J29" s="13">
        <v>56.624540000000003</v>
      </c>
      <c r="K29" s="13">
        <v>81.746080000000006</v>
      </c>
      <c r="L29" s="13">
        <v>89.156049999999993</v>
      </c>
      <c r="M29" s="13">
        <v>98.526719999999997</v>
      </c>
      <c r="N29" s="13"/>
      <c r="O29" s="13">
        <f t="shared" si="0"/>
        <v>9.8567199999999993</v>
      </c>
      <c r="P29" s="13">
        <f t="shared" si="0"/>
        <v>19.512419999999999</v>
      </c>
      <c r="Q29" s="13">
        <f t="shared" si="0"/>
        <v>11.435219999999987</v>
      </c>
      <c r="R29" s="13">
        <f t="shared" si="0"/>
        <v>13.237980000000007</v>
      </c>
      <c r="S29" s="13">
        <f t="shared" si="0"/>
        <v>9.6449300000000022</v>
      </c>
    </row>
    <row r="30" spans="2:19" x14ac:dyDescent="0.35">
      <c r="B30" s="13">
        <v>40.910339999999998</v>
      </c>
      <c r="C30" s="13">
        <v>71.497069999999994</v>
      </c>
      <c r="D30" s="13">
        <v>92.975279999999998</v>
      </c>
      <c r="E30" s="13">
        <v>102.56317</v>
      </c>
      <c r="F30" s="13">
        <v>108.36973999999999</v>
      </c>
      <c r="G30" s="13"/>
      <c r="H30" s="13"/>
      <c r="I30" s="13">
        <v>30.39292</v>
      </c>
      <c r="J30" s="13">
        <v>56.046259999999997</v>
      </c>
      <c r="K30" s="13">
        <v>81.520740000000004</v>
      </c>
      <c r="L30" s="13">
        <v>88.256389999999996</v>
      </c>
      <c r="M30" s="13">
        <v>98.481080000000006</v>
      </c>
      <c r="N30" s="13"/>
      <c r="O30" s="13">
        <f t="shared" si="0"/>
        <v>10.517419999999998</v>
      </c>
      <c r="P30" s="13">
        <f t="shared" si="0"/>
        <v>15.450809999999997</v>
      </c>
      <c r="Q30" s="13">
        <f t="shared" si="0"/>
        <v>11.454539999999994</v>
      </c>
      <c r="R30" s="13">
        <f t="shared" si="0"/>
        <v>14.306780000000003</v>
      </c>
      <c r="S30" s="13">
        <f t="shared" si="0"/>
        <v>9.8886599999999873</v>
      </c>
    </row>
    <row r="31" spans="2:19" x14ac:dyDescent="0.35">
      <c r="B31" s="13">
        <v>40.93327</v>
      </c>
      <c r="C31" s="13">
        <v>70.612880000000004</v>
      </c>
      <c r="D31" s="13">
        <v>92.92671</v>
      </c>
      <c r="E31" s="13">
        <v>103.43481</v>
      </c>
      <c r="F31" s="13">
        <v>107.59228</v>
      </c>
      <c r="G31" s="13"/>
      <c r="H31" s="13"/>
      <c r="I31" s="13">
        <v>30.56297</v>
      </c>
      <c r="J31" s="13">
        <v>56.180079999999997</v>
      </c>
      <c r="K31" s="13">
        <v>82.136170000000007</v>
      </c>
      <c r="L31" s="13">
        <v>89.747810000000001</v>
      </c>
      <c r="M31" s="13">
        <v>98.493769999999998</v>
      </c>
      <c r="N31" s="13"/>
      <c r="O31" s="13">
        <f t="shared" si="0"/>
        <v>10.3703</v>
      </c>
      <c r="P31" s="13">
        <f t="shared" si="0"/>
        <v>14.432800000000007</v>
      </c>
      <c r="Q31" s="13">
        <f t="shared" si="0"/>
        <v>10.790539999999993</v>
      </c>
      <c r="R31" s="13">
        <f t="shared" si="0"/>
        <v>13.686999999999998</v>
      </c>
      <c r="S31" s="13">
        <f t="shared" si="0"/>
        <v>9.0985100000000045</v>
      </c>
    </row>
    <row r="32" spans="2:19" x14ac:dyDescent="0.35">
      <c r="B32" s="13">
        <v>40.825620000000001</v>
      </c>
      <c r="C32" s="13">
        <v>69.584159999999997</v>
      </c>
      <c r="D32" s="13">
        <v>93.222759999999994</v>
      </c>
      <c r="E32" s="13">
        <v>102.89632</v>
      </c>
      <c r="F32" s="13">
        <v>107.00765</v>
      </c>
      <c r="G32" s="13"/>
      <c r="H32" s="13"/>
      <c r="I32" s="13">
        <v>30.42108</v>
      </c>
      <c r="J32" s="13">
        <v>56.150849999999998</v>
      </c>
      <c r="K32" s="13">
        <v>82.526979999999995</v>
      </c>
      <c r="L32" s="13">
        <v>91.937150000000003</v>
      </c>
      <c r="M32" s="13">
        <v>98.565550000000002</v>
      </c>
      <c r="N32" s="13"/>
      <c r="O32" s="13">
        <f t="shared" si="0"/>
        <v>10.404540000000001</v>
      </c>
      <c r="P32" s="13">
        <f t="shared" si="0"/>
        <v>13.433309999999999</v>
      </c>
      <c r="Q32" s="13">
        <f t="shared" si="0"/>
        <v>10.695779999999999</v>
      </c>
      <c r="R32" s="13">
        <f t="shared" si="0"/>
        <v>10.95917</v>
      </c>
      <c r="S32" s="13">
        <f t="shared" si="0"/>
        <v>8.4420999999999964</v>
      </c>
    </row>
    <row r="33" spans="1:19" x14ac:dyDescent="0.35">
      <c r="B33" s="13">
        <v>40.82358</v>
      </c>
      <c r="C33" s="13">
        <v>68.918319999999994</v>
      </c>
      <c r="D33" s="13">
        <v>92.462940000000003</v>
      </c>
      <c r="E33" s="13">
        <v>100.44117</v>
      </c>
      <c r="F33" s="13">
        <v>106.15584</v>
      </c>
      <c r="G33" s="13"/>
      <c r="H33" s="13"/>
      <c r="I33" s="13">
        <v>31.824169999999999</v>
      </c>
      <c r="J33" s="13">
        <v>57.027189999999997</v>
      </c>
      <c r="K33" s="13">
        <v>84.298599999999993</v>
      </c>
      <c r="L33" s="13">
        <v>92.861850000000004</v>
      </c>
      <c r="M33" s="13">
        <v>98.664439999999999</v>
      </c>
      <c r="N33" s="13"/>
      <c r="O33" s="13">
        <f t="shared" si="0"/>
        <v>8.999410000000001</v>
      </c>
      <c r="P33" s="13">
        <f t="shared" si="0"/>
        <v>11.891129999999997</v>
      </c>
      <c r="Q33" s="13">
        <f t="shared" si="0"/>
        <v>8.1643400000000099</v>
      </c>
      <c r="R33" s="13">
        <f t="shared" si="0"/>
        <v>7.5793199999999956</v>
      </c>
      <c r="S33" s="13">
        <f t="shared" si="0"/>
        <v>7.4913999999999987</v>
      </c>
    </row>
    <row r="34" spans="1:19" x14ac:dyDescent="0.35">
      <c r="B34" s="13">
        <v>41.420209999999997</v>
      </c>
      <c r="C34" s="13">
        <v>69.226730000000003</v>
      </c>
      <c r="D34" s="13">
        <v>96.974180000000004</v>
      </c>
      <c r="E34" s="13">
        <v>102.21315</v>
      </c>
      <c r="F34" s="13">
        <v>108.32393</v>
      </c>
      <c r="G34" s="13"/>
      <c r="H34" s="13"/>
      <c r="I34" s="13">
        <v>30.56475</v>
      </c>
      <c r="J34" s="13">
        <v>54.834099999999999</v>
      </c>
      <c r="K34" s="13">
        <v>86.419079999999994</v>
      </c>
      <c r="L34" s="13">
        <v>89.860470000000007</v>
      </c>
      <c r="M34" s="13">
        <v>98.667249999999996</v>
      </c>
      <c r="N34" s="13"/>
      <c r="O34" s="13">
        <f t="shared" si="0"/>
        <v>10.855459999999997</v>
      </c>
      <c r="P34" s="13">
        <f t="shared" si="0"/>
        <v>14.392630000000004</v>
      </c>
      <c r="Q34" s="13">
        <f t="shared" si="0"/>
        <v>10.55510000000001</v>
      </c>
      <c r="R34" s="13">
        <f t="shared" si="0"/>
        <v>12.352679999999992</v>
      </c>
      <c r="S34" s="13">
        <f t="shared" si="0"/>
        <v>9.6566800000000086</v>
      </c>
    </row>
    <row r="35" spans="1:19" x14ac:dyDescent="0.35">
      <c r="B35" s="13">
        <v>41.569890000000001</v>
      </c>
      <c r="C35" s="13">
        <v>69.432100000000005</v>
      </c>
      <c r="D35" s="13">
        <v>97.527180000000001</v>
      </c>
      <c r="E35" s="13">
        <v>101.34041999999999</v>
      </c>
      <c r="F35" s="13">
        <v>108.35680000000001</v>
      </c>
      <c r="G35" s="13"/>
      <c r="H35" s="13"/>
      <c r="I35" s="13">
        <v>30.10941</v>
      </c>
      <c r="J35" s="13">
        <v>54.478050000000003</v>
      </c>
      <c r="K35" s="13">
        <v>86.168689999999998</v>
      </c>
      <c r="L35" s="13">
        <v>89.406720000000007</v>
      </c>
      <c r="M35" s="13">
        <v>98.760329999999996</v>
      </c>
      <c r="N35" s="13"/>
      <c r="O35" s="13">
        <f t="shared" si="0"/>
        <v>11.46048</v>
      </c>
      <c r="P35" s="13">
        <f t="shared" si="0"/>
        <v>14.954050000000002</v>
      </c>
      <c r="Q35" s="13">
        <f t="shared" si="0"/>
        <v>11.358490000000003</v>
      </c>
      <c r="R35" s="13">
        <f t="shared" si="0"/>
        <v>11.933699999999988</v>
      </c>
      <c r="S35" s="13">
        <f t="shared" si="0"/>
        <v>9.5964700000000107</v>
      </c>
    </row>
    <row r="36" spans="1:19" x14ac:dyDescent="0.35">
      <c r="B36" s="13">
        <v>41.94079</v>
      </c>
      <c r="C36" s="13">
        <v>69.194760000000002</v>
      </c>
      <c r="D36" s="13">
        <v>97.620769999999993</v>
      </c>
      <c r="E36" s="13">
        <v>102.29857</v>
      </c>
      <c r="F36" s="13">
        <v>108.80598000000001</v>
      </c>
      <c r="G36" s="13"/>
      <c r="H36" s="13"/>
      <c r="I36" s="13">
        <v>29.91705</v>
      </c>
      <c r="J36" s="13">
        <v>54.319890000000001</v>
      </c>
      <c r="K36" s="13">
        <v>86.009370000000004</v>
      </c>
      <c r="L36" s="13">
        <v>89.498490000000004</v>
      </c>
      <c r="M36" s="13">
        <v>98.602779999999996</v>
      </c>
      <c r="N36" s="13"/>
      <c r="O36" s="13">
        <f t="shared" si="0"/>
        <v>12.02374</v>
      </c>
      <c r="P36" s="13">
        <f t="shared" si="0"/>
        <v>14.874870000000001</v>
      </c>
      <c r="Q36" s="13">
        <f t="shared" si="0"/>
        <v>11.611399999999989</v>
      </c>
      <c r="R36" s="13">
        <f t="shared" si="0"/>
        <v>12.800079999999994</v>
      </c>
      <c r="S36" s="13">
        <f t="shared" si="0"/>
        <v>10.20320000000001</v>
      </c>
    </row>
    <row r="37" spans="1:19" x14ac:dyDescent="0.35">
      <c r="B37" s="13">
        <v>42.091119999999997</v>
      </c>
      <c r="C37" s="13">
        <v>69.281909999999996</v>
      </c>
      <c r="D37" s="13">
        <v>97.100520000000003</v>
      </c>
      <c r="E37" s="13">
        <v>100.83717</v>
      </c>
      <c r="F37" s="13">
        <v>108.91655</v>
      </c>
      <c r="G37" s="13"/>
      <c r="H37" s="13"/>
      <c r="I37" s="13">
        <v>29.335039999999999</v>
      </c>
      <c r="J37" s="13">
        <v>54.154290000000003</v>
      </c>
      <c r="K37" s="13">
        <v>85.738810000000001</v>
      </c>
      <c r="L37" s="13">
        <v>88.234359999999995</v>
      </c>
      <c r="M37" s="13">
        <v>98.945530000000005</v>
      </c>
      <c r="N37" s="13"/>
      <c r="O37" s="13">
        <f t="shared" si="0"/>
        <v>12.756079999999997</v>
      </c>
      <c r="P37" s="13">
        <f t="shared" si="0"/>
        <v>15.127619999999993</v>
      </c>
      <c r="Q37" s="13">
        <f t="shared" si="0"/>
        <v>11.361710000000002</v>
      </c>
      <c r="R37" s="13">
        <f t="shared" si="0"/>
        <v>12.602810000000005</v>
      </c>
      <c r="S37" s="13">
        <f t="shared" si="0"/>
        <v>9.9710199999999958</v>
      </c>
    </row>
    <row r="38" spans="1:19" x14ac:dyDescent="0.35">
      <c r="B38" s="13">
        <v>42.195129999999999</v>
      </c>
      <c r="C38" s="13">
        <v>69.353380000000001</v>
      </c>
      <c r="D38" s="13">
        <v>97.571399999999997</v>
      </c>
      <c r="E38" s="13">
        <v>102.51476</v>
      </c>
      <c r="F38" s="13">
        <v>108.69911999999999</v>
      </c>
      <c r="G38" s="13"/>
      <c r="H38" s="13"/>
      <c r="I38" s="13">
        <v>28.988479999999999</v>
      </c>
      <c r="J38" s="13">
        <v>53.704540000000001</v>
      </c>
      <c r="K38" s="13">
        <v>85.165800000000004</v>
      </c>
      <c r="L38" s="13">
        <v>87.859830000000002</v>
      </c>
      <c r="M38" s="13">
        <v>98.499939999999995</v>
      </c>
      <c r="N38" s="13"/>
      <c r="O38" s="13">
        <f t="shared" si="0"/>
        <v>13.20665</v>
      </c>
      <c r="P38" s="13">
        <f t="shared" si="0"/>
        <v>15.64884</v>
      </c>
      <c r="Q38" s="13">
        <f t="shared" si="0"/>
        <v>12.405599999999993</v>
      </c>
      <c r="R38" s="13">
        <f t="shared" si="0"/>
        <v>14.654929999999993</v>
      </c>
      <c r="S38" s="13">
        <f t="shared" si="0"/>
        <v>10.199179999999998</v>
      </c>
    </row>
    <row r="39" spans="1:19" x14ac:dyDescent="0.35">
      <c r="B39" s="13">
        <v>42.294640000000001</v>
      </c>
      <c r="C39" s="13">
        <v>69.299270000000007</v>
      </c>
      <c r="D39" s="13">
        <v>97.693510000000003</v>
      </c>
      <c r="E39" s="13">
        <v>101.19365999999999</v>
      </c>
      <c r="F39" s="13">
        <v>108.52252</v>
      </c>
      <c r="G39" s="13"/>
      <c r="H39" s="13"/>
      <c r="I39" s="13">
        <v>28.825379999999999</v>
      </c>
      <c r="J39" s="13">
        <v>53.918970000000002</v>
      </c>
      <c r="K39" s="13">
        <v>85.551540000000003</v>
      </c>
      <c r="L39" s="13">
        <v>88.779340000000005</v>
      </c>
      <c r="M39" s="13">
        <v>98.431839999999994</v>
      </c>
      <c r="N39" s="13"/>
      <c r="O39" s="13">
        <f t="shared" si="0"/>
        <v>13.469260000000002</v>
      </c>
      <c r="P39" s="13">
        <f t="shared" si="0"/>
        <v>15.380300000000005</v>
      </c>
      <c r="Q39" s="13">
        <f t="shared" si="0"/>
        <v>12.141970000000001</v>
      </c>
      <c r="R39" s="13">
        <f t="shared" si="0"/>
        <v>12.414319999999989</v>
      </c>
      <c r="S39" s="13">
        <f t="shared" si="0"/>
        <v>10.090680000000006</v>
      </c>
    </row>
    <row r="40" spans="1:19" x14ac:dyDescent="0.35">
      <c r="B40" s="13">
        <v>42.443449999999999</v>
      </c>
      <c r="C40" s="13">
        <v>69.063929999999999</v>
      </c>
      <c r="D40" s="13">
        <v>98.23639</v>
      </c>
      <c r="E40" s="13">
        <v>102.30521</v>
      </c>
      <c r="F40" s="13">
        <v>109.29291000000001</v>
      </c>
      <c r="G40" s="13"/>
      <c r="H40" s="13"/>
      <c r="I40" s="13">
        <v>28.66789</v>
      </c>
      <c r="J40" s="13">
        <v>53.502450000000003</v>
      </c>
      <c r="K40" s="13">
        <v>85.044359999999998</v>
      </c>
      <c r="L40" s="13">
        <v>88.990719999999996</v>
      </c>
      <c r="M40" s="13">
        <v>99.160510000000002</v>
      </c>
      <c r="N40" s="13"/>
      <c r="O40" s="13">
        <f t="shared" si="0"/>
        <v>13.775559999999999</v>
      </c>
      <c r="P40" s="13">
        <f t="shared" si="0"/>
        <v>15.561479999999996</v>
      </c>
      <c r="Q40" s="13">
        <f t="shared" si="0"/>
        <v>13.192030000000003</v>
      </c>
      <c r="R40" s="13">
        <f t="shared" si="0"/>
        <v>13.314490000000006</v>
      </c>
      <c r="S40" s="13">
        <f t="shared" si="0"/>
        <v>10.132400000000004</v>
      </c>
    </row>
    <row r="41" spans="1:19" x14ac:dyDescent="0.35">
      <c r="B41" s="13">
        <v>42.47522</v>
      </c>
      <c r="C41" s="13">
        <v>68.860200000000006</v>
      </c>
      <c r="D41" s="13">
        <v>97.786249999999995</v>
      </c>
      <c r="E41" s="13">
        <v>102.37057</v>
      </c>
      <c r="F41" s="13">
        <v>108.80262</v>
      </c>
      <c r="G41" s="13"/>
      <c r="H41" s="13"/>
      <c r="I41" s="13">
        <v>28.703309999999998</v>
      </c>
      <c r="J41" s="13">
        <v>53.99288</v>
      </c>
      <c r="K41" s="13">
        <v>85.402529999999999</v>
      </c>
      <c r="L41" s="13">
        <v>89.188339999999997</v>
      </c>
      <c r="M41" s="13">
        <v>98.684190000000001</v>
      </c>
      <c r="N41" s="13"/>
      <c r="O41" s="13">
        <f t="shared" si="0"/>
        <v>13.771910000000002</v>
      </c>
      <c r="P41" s="13">
        <f t="shared" si="0"/>
        <v>14.867320000000007</v>
      </c>
      <c r="Q41" s="13">
        <f t="shared" si="0"/>
        <v>12.383719999999997</v>
      </c>
      <c r="R41" s="13">
        <f t="shared" si="0"/>
        <v>13.182230000000004</v>
      </c>
      <c r="S41" s="13">
        <f t="shared" si="0"/>
        <v>10.118430000000004</v>
      </c>
    </row>
    <row r="42" spans="1:19" x14ac:dyDescent="0.35">
      <c r="B42" s="13">
        <v>42.346380000000003</v>
      </c>
      <c r="C42" s="13">
        <v>68.787800000000004</v>
      </c>
      <c r="D42" s="15">
        <v>97.635130000000004</v>
      </c>
      <c r="E42" s="15">
        <v>102.60975999999999</v>
      </c>
      <c r="F42" s="15">
        <v>108.77473000000001</v>
      </c>
      <c r="G42" s="15"/>
      <c r="H42" s="15"/>
      <c r="I42" s="15">
        <v>29.711200000000002</v>
      </c>
      <c r="J42" s="15">
        <v>54.728259999999999</v>
      </c>
      <c r="K42" s="15">
        <v>85.990080000000006</v>
      </c>
      <c r="L42" s="15">
        <v>88.388000000000005</v>
      </c>
      <c r="M42" s="15">
        <v>98.766499999999994</v>
      </c>
      <c r="N42" s="13"/>
      <c r="O42" s="13">
        <f t="shared" si="0"/>
        <v>12.635180000000002</v>
      </c>
      <c r="P42" s="13">
        <f t="shared" si="0"/>
        <v>14.059540000000005</v>
      </c>
      <c r="Q42" s="13">
        <f t="shared" si="0"/>
        <v>11.645049999999998</v>
      </c>
      <c r="R42" s="13">
        <f t="shared" si="0"/>
        <v>14.221759999999989</v>
      </c>
      <c r="S42" s="13">
        <f t="shared" si="0"/>
        <v>10.008230000000012</v>
      </c>
    </row>
    <row r="43" spans="1:19" x14ac:dyDescent="0.35">
      <c r="A43" s="2"/>
      <c r="B43" s="16">
        <v>41.506860000000003</v>
      </c>
      <c r="C43" s="16">
        <v>68.154430000000005</v>
      </c>
      <c r="D43" s="16">
        <v>97.084980000000002</v>
      </c>
      <c r="E43" s="16">
        <v>100.98447</v>
      </c>
      <c r="F43" s="16">
        <v>108.29025</v>
      </c>
      <c r="G43" s="16"/>
      <c r="H43" s="16"/>
      <c r="I43" s="16">
        <v>30.905339999999999</v>
      </c>
      <c r="J43" s="16">
        <v>55.46161</v>
      </c>
      <c r="K43" s="16">
        <v>86.912289999999999</v>
      </c>
      <c r="L43" s="16">
        <v>89.378230000000002</v>
      </c>
      <c r="M43" s="16">
        <v>99.274079999999998</v>
      </c>
      <c r="N43" s="16"/>
      <c r="O43" s="16">
        <f t="shared" si="0"/>
        <v>10.601520000000004</v>
      </c>
      <c r="P43" s="16">
        <f t="shared" si="0"/>
        <v>12.692820000000005</v>
      </c>
      <c r="Q43" s="16">
        <f t="shared" si="0"/>
        <v>10.172690000000003</v>
      </c>
      <c r="R43" s="16">
        <f t="shared" si="0"/>
        <v>11.60624</v>
      </c>
      <c r="S43" s="16">
        <f t="shared" si="0"/>
        <v>9.0161700000000025</v>
      </c>
    </row>
    <row r="44" spans="1:19" x14ac:dyDescent="0.35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 x14ac:dyDescent="0.35">
      <c r="A45" s="3" t="s">
        <v>11</v>
      </c>
      <c r="B45" s="13">
        <v>40.468878000000004</v>
      </c>
      <c r="C45" s="13">
        <v>70.351697749999985</v>
      </c>
      <c r="D45" s="13">
        <v>96.936898250000027</v>
      </c>
      <c r="E45" s="13">
        <v>101.46718249999999</v>
      </c>
      <c r="F45" s="13">
        <v>106.16871475000001</v>
      </c>
      <c r="G45" s="13"/>
      <c r="H45" s="13"/>
      <c r="I45" s="13">
        <v>28.469100249999997</v>
      </c>
      <c r="J45" s="13">
        <v>55.921807749999992</v>
      </c>
      <c r="K45" s="13">
        <v>83.177247250000008</v>
      </c>
      <c r="L45" s="13">
        <v>90.459066749999977</v>
      </c>
      <c r="M45" s="13">
        <v>97.112716750000033</v>
      </c>
      <c r="N45" s="13"/>
      <c r="O45" s="13">
        <v>11.99977775</v>
      </c>
      <c r="P45" s="13">
        <v>14.429889999999995</v>
      </c>
      <c r="Q45" s="13">
        <v>13.759651000000009</v>
      </c>
      <c r="R45" s="13">
        <v>11.008115750000004</v>
      </c>
      <c r="S45" s="13">
        <v>9.0559980000000007</v>
      </c>
    </row>
    <row r="46" spans="1:19" x14ac:dyDescent="0.35">
      <c r="A46" s="3" t="s">
        <v>12</v>
      </c>
      <c r="B46" s="13">
        <v>1.44182312711657</v>
      </c>
      <c r="C46" s="13">
        <v>3.2119815364674227</v>
      </c>
      <c r="D46" s="13">
        <v>2.0397581995874026</v>
      </c>
      <c r="E46" s="13">
        <v>1.0016083910384928</v>
      </c>
      <c r="F46" s="13">
        <v>2.484827977059866</v>
      </c>
      <c r="G46" s="13"/>
      <c r="H46" s="13"/>
      <c r="I46" s="13">
        <v>2.1584390467881964</v>
      </c>
      <c r="J46" s="13">
        <v>1.7696192663112413</v>
      </c>
      <c r="K46" s="13">
        <v>2.0239972731156093</v>
      </c>
      <c r="L46" s="13">
        <v>1.6769850214235393</v>
      </c>
      <c r="M46" s="13">
        <v>1.8771091986231996</v>
      </c>
      <c r="N46" s="13"/>
      <c r="O46" s="13">
        <v>2.2523838395780404</v>
      </c>
      <c r="P46" s="13">
        <v>2.6883803784721474</v>
      </c>
      <c r="Q46" s="13">
        <v>2.8922780161051165</v>
      </c>
      <c r="R46" s="13">
        <v>1.9816139343239949</v>
      </c>
      <c r="S46" s="13">
        <v>0.92113597479555953</v>
      </c>
    </row>
    <row r="47" spans="1:19" x14ac:dyDescent="0.35">
      <c r="A47" s="3" t="s">
        <v>16</v>
      </c>
      <c r="B47" s="13">
        <v>0.46111740664834716</v>
      </c>
      <c r="C47" s="13">
        <v>1.0272415308389529</v>
      </c>
      <c r="D47" s="13">
        <v>0.65234632008188109</v>
      </c>
      <c r="E47" s="13">
        <v>0.32032990390197319</v>
      </c>
      <c r="F47" s="13">
        <v>0.79468654039454001</v>
      </c>
      <c r="G47" s="13"/>
      <c r="H47" s="13"/>
      <c r="I47" s="13">
        <v>0.69030229640853513</v>
      </c>
      <c r="J47" s="13">
        <v>0.56595169788146793</v>
      </c>
      <c r="K47" s="13">
        <v>0.64730573125765911</v>
      </c>
      <c r="L47" s="13">
        <v>0.5363258291004136</v>
      </c>
      <c r="M47" s="13">
        <v>0.60032864599411206</v>
      </c>
      <c r="N47" s="13"/>
      <c r="O47" s="13">
        <v>0.72034729874249115</v>
      </c>
      <c r="P47" s="13">
        <v>0.85978575658202305</v>
      </c>
      <c r="Q47" s="13">
        <v>0.92499538466939224</v>
      </c>
      <c r="R47" s="13">
        <v>0.63375088191370943</v>
      </c>
      <c r="S47" s="13">
        <v>0.29459357661828162</v>
      </c>
    </row>
  </sheetData>
  <mergeCells count="5">
    <mergeCell ref="B2:F2"/>
    <mergeCell ref="I2:M2"/>
    <mergeCell ref="O1:S1"/>
    <mergeCell ref="B1:F1"/>
    <mergeCell ref="I1:M1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workbookViewId="0"/>
  </sheetViews>
  <sheetFormatPr baseColWidth="10" defaultRowHeight="14.5" x14ac:dyDescent="0.35"/>
  <cols>
    <col min="1" max="1" width="20.6328125" style="28" bestFit="1" customWidth="1"/>
    <col min="2" max="2" width="6.36328125" style="28" bestFit="1" customWidth="1"/>
    <col min="3" max="3" width="13.81640625" style="28" bestFit="1" customWidth="1"/>
    <col min="4" max="4" width="13.1796875" style="28" bestFit="1" customWidth="1"/>
    <col min="5" max="5" width="20.6328125" style="28" bestFit="1" customWidth="1"/>
    <col min="6" max="6" width="6.36328125" style="28" bestFit="1" customWidth="1"/>
    <col min="7" max="7" width="13.81640625" style="28" bestFit="1" customWidth="1"/>
    <col min="8" max="8" width="13.1796875" style="28" bestFit="1" customWidth="1"/>
    <col min="9" max="9" width="20.6328125" style="28" bestFit="1" customWidth="1"/>
    <col min="10" max="10" width="7.36328125" style="28" bestFit="1" customWidth="1"/>
    <col min="11" max="11" width="13.81640625" style="28" bestFit="1" customWidth="1"/>
    <col min="12" max="12" width="13.1796875" style="28" bestFit="1" customWidth="1"/>
    <col min="13" max="14" width="10.90625" style="28"/>
    <col min="15" max="15" width="13.90625" style="28" bestFit="1" customWidth="1"/>
    <col min="16" max="21" width="8.54296875" style="28" customWidth="1"/>
    <col min="22" max="16384" width="10.90625" style="28"/>
  </cols>
  <sheetData>
    <row r="1" spans="1:12" s="27" customFormat="1" ht="21" x14ac:dyDescent="0.35">
      <c r="A1" s="25" t="s">
        <v>31</v>
      </c>
      <c r="B1" s="43" t="s">
        <v>21</v>
      </c>
      <c r="C1" s="43"/>
      <c r="D1" s="43"/>
      <c r="E1" s="53"/>
      <c r="F1" s="43" t="s">
        <v>26</v>
      </c>
      <c r="G1" s="43"/>
      <c r="H1" s="43"/>
      <c r="I1" s="53"/>
      <c r="J1" s="43" t="s">
        <v>27</v>
      </c>
      <c r="K1" s="43"/>
      <c r="L1" s="43"/>
    </row>
    <row r="2" spans="1:12" s="27" customFormat="1" ht="17" customHeight="1" x14ac:dyDescent="0.35">
      <c r="A2" s="28" t="s">
        <v>14</v>
      </c>
      <c r="B2" s="29"/>
      <c r="C2" s="29"/>
      <c r="D2" s="29"/>
      <c r="E2" s="26"/>
      <c r="F2" s="29"/>
      <c r="G2" s="29"/>
      <c r="H2" s="29"/>
      <c r="I2" s="26"/>
      <c r="J2" s="29"/>
      <c r="K2" s="29"/>
      <c r="L2" s="29"/>
    </row>
    <row r="3" spans="1:12" x14ac:dyDescent="0.35">
      <c r="B3" s="30" t="s">
        <v>22</v>
      </c>
      <c r="C3" s="30"/>
      <c r="D3" s="30"/>
      <c r="E3" s="31"/>
      <c r="F3" s="30" t="s">
        <v>22</v>
      </c>
      <c r="G3" s="30"/>
      <c r="H3" s="30"/>
      <c r="I3" s="31"/>
      <c r="J3" s="30" t="s">
        <v>22</v>
      </c>
      <c r="K3" s="30"/>
      <c r="L3" s="30"/>
    </row>
    <row r="4" spans="1:12" x14ac:dyDescent="0.35">
      <c r="B4" s="32" t="s">
        <v>23</v>
      </c>
      <c r="C4" s="32" t="s">
        <v>24</v>
      </c>
      <c r="D4" s="32" t="s">
        <v>25</v>
      </c>
      <c r="E4" s="33"/>
      <c r="F4" s="32" t="s">
        <v>23</v>
      </c>
      <c r="G4" s="32" t="s">
        <v>24</v>
      </c>
      <c r="H4" s="32" t="s">
        <v>25</v>
      </c>
      <c r="I4" s="33"/>
      <c r="J4" s="32" t="s">
        <v>23</v>
      </c>
      <c r="K4" s="32" t="s">
        <v>24</v>
      </c>
      <c r="L4" s="32" t="s">
        <v>25</v>
      </c>
    </row>
    <row r="5" spans="1:12" x14ac:dyDescent="0.35">
      <c r="B5" s="34">
        <v>41.49</v>
      </c>
      <c r="C5" s="34">
        <v>37.39</v>
      </c>
      <c r="D5" s="34">
        <v>28.85</v>
      </c>
      <c r="E5" s="35"/>
      <c r="F5" s="34">
        <v>83.76</v>
      </c>
      <c r="G5" s="34">
        <v>53.33</v>
      </c>
      <c r="H5" s="34">
        <v>59.36</v>
      </c>
      <c r="I5" s="35"/>
      <c r="J5" s="34">
        <v>99.47</v>
      </c>
      <c r="K5" s="34">
        <v>59.15</v>
      </c>
      <c r="L5" s="34">
        <v>60.51</v>
      </c>
    </row>
    <row r="6" spans="1:12" x14ac:dyDescent="0.35">
      <c r="B6" s="34">
        <v>40.159999999999997</v>
      </c>
      <c r="C6" s="34">
        <v>40.15</v>
      </c>
      <c r="D6" s="34">
        <v>25.74</v>
      </c>
      <c r="E6" s="35"/>
      <c r="F6" s="34">
        <v>82.49</v>
      </c>
      <c r="G6" s="34">
        <v>53.54</v>
      </c>
      <c r="H6" s="34">
        <v>54.97</v>
      </c>
      <c r="I6" s="35"/>
      <c r="J6" s="34">
        <v>104.54</v>
      </c>
      <c r="K6" s="34">
        <v>59.57</v>
      </c>
      <c r="L6" s="34">
        <v>64.56</v>
      </c>
    </row>
    <row r="7" spans="1:12" x14ac:dyDescent="0.35">
      <c r="B7" s="34">
        <v>37.619999999999997</v>
      </c>
      <c r="C7" s="34">
        <v>39.369999999999997</v>
      </c>
      <c r="D7" s="34">
        <v>25.3</v>
      </c>
      <c r="E7" s="35"/>
      <c r="F7" s="34">
        <v>82.7</v>
      </c>
      <c r="G7" s="34">
        <v>52.44</v>
      </c>
      <c r="H7" s="34">
        <v>58.57</v>
      </c>
      <c r="I7" s="35"/>
      <c r="J7" s="34">
        <v>107.02</v>
      </c>
      <c r="K7" s="34">
        <v>59.14</v>
      </c>
      <c r="L7" s="34">
        <v>64.7</v>
      </c>
    </row>
    <row r="8" spans="1:12" x14ac:dyDescent="0.35">
      <c r="B8" s="34">
        <v>39.619999999999997</v>
      </c>
      <c r="C8" s="34">
        <v>40.71</v>
      </c>
      <c r="D8" s="34">
        <v>32.659999999999997</v>
      </c>
      <c r="E8" s="35"/>
      <c r="F8" s="34">
        <v>82.87</v>
      </c>
      <c r="G8" s="34">
        <v>56.49</v>
      </c>
      <c r="H8" s="34">
        <v>55.38</v>
      </c>
      <c r="I8" s="35"/>
      <c r="J8" s="34">
        <v>105.35</v>
      </c>
      <c r="K8" s="34">
        <v>60.18</v>
      </c>
      <c r="L8" s="34">
        <v>56.2</v>
      </c>
    </row>
    <row r="9" spans="1:12" x14ac:dyDescent="0.35">
      <c r="B9" s="34">
        <v>30.62</v>
      </c>
      <c r="C9" s="34">
        <v>40.020000000000003</v>
      </c>
      <c r="D9" s="34">
        <v>37.28</v>
      </c>
      <c r="E9" s="35"/>
      <c r="F9" s="34">
        <v>82.54</v>
      </c>
      <c r="G9" s="34">
        <v>55.34</v>
      </c>
      <c r="H9" s="34">
        <v>54.21</v>
      </c>
      <c r="I9" s="35"/>
      <c r="J9" s="34">
        <v>106.04</v>
      </c>
      <c r="K9" s="34">
        <v>59.62</v>
      </c>
      <c r="L9" s="34">
        <v>60.39</v>
      </c>
    </row>
    <row r="10" spans="1:12" x14ac:dyDescent="0.35">
      <c r="B10" s="34">
        <v>35.76</v>
      </c>
      <c r="C10" s="34">
        <v>41</v>
      </c>
      <c r="D10" s="34">
        <v>34.630000000000003</v>
      </c>
      <c r="E10" s="35"/>
      <c r="F10" s="34">
        <v>82.3</v>
      </c>
      <c r="G10" s="34">
        <v>56.46</v>
      </c>
      <c r="H10" s="34">
        <v>52.82</v>
      </c>
      <c r="I10" s="35"/>
      <c r="J10" s="34">
        <v>104.16</v>
      </c>
      <c r="K10" s="34">
        <v>59.38</v>
      </c>
      <c r="L10" s="34">
        <v>64.459999999999994</v>
      </c>
    </row>
    <row r="11" spans="1:12" x14ac:dyDescent="0.35">
      <c r="B11" s="34">
        <v>38.39</v>
      </c>
      <c r="C11" s="34">
        <v>39.479999999999997</v>
      </c>
      <c r="D11" s="34">
        <v>28.33</v>
      </c>
      <c r="E11" s="35"/>
      <c r="F11" s="34">
        <v>83.12</v>
      </c>
      <c r="G11" s="34">
        <v>57.98</v>
      </c>
      <c r="H11" s="34">
        <v>56.21</v>
      </c>
      <c r="I11" s="35"/>
      <c r="J11" s="34">
        <v>104.79</v>
      </c>
      <c r="K11" s="34">
        <v>60.12</v>
      </c>
      <c r="L11" s="34">
        <v>65.62</v>
      </c>
    </row>
    <row r="12" spans="1:12" x14ac:dyDescent="0.35">
      <c r="B12" s="34">
        <v>40.74</v>
      </c>
      <c r="C12" s="34">
        <v>39.520000000000003</v>
      </c>
      <c r="D12" s="34">
        <v>29.94</v>
      </c>
      <c r="E12" s="35"/>
      <c r="F12" s="34">
        <v>83.06</v>
      </c>
      <c r="G12" s="34">
        <v>57.67</v>
      </c>
      <c r="H12" s="34">
        <v>54.53</v>
      </c>
      <c r="I12" s="35"/>
      <c r="J12" s="34">
        <v>104.64</v>
      </c>
      <c r="K12" s="34">
        <v>61.08</v>
      </c>
      <c r="L12" s="34">
        <v>61.65</v>
      </c>
    </row>
    <row r="13" spans="1:12" x14ac:dyDescent="0.35">
      <c r="B13" s="34">
        <v>36.54</v>
      </c>
      <c r="C13" s="34">
        <v>38.76</v>
      </c>
      <c r="D13" s="34">
        <v>26.88</v>
      </c>
      <c r="E13" s="35"/>
      <c r="F13" s="34">
        <v>85.24</v>
      </c>
      <c r="G13" s="34">
        <v>58.13</v>
      </c>
      <c r="H13" s="34">
        <v>55.52</v>
      </c>
      <c r="I13" s="35"/>
      <c r="J13" s="34">
        <v>104.24</v>
      </c>
      <c r="K13" s="34">
        <v>60.77</v>
      </c>
      <c r="L13" s="34">
        <v>62</v>
      </c>
    </row>
    <row r="14" spans="1:12" x14ac:dyDescent="0.35">
      <c r="B14" s="34">
        <v>41.43</v>
      </c>
      <c r="C14" s="34">
        <v>41.97</v>
      </c>
      <c r="D14" s="34">
        <v>26.05</v>
      </c>
      <c r="E14" s="35"/>
      <c r="F14" s="34">
        <v>84.46</v>
      </c>
      <c r="G14" s="34">
        <v>57.7</v>
      </c>
      <c r="H14" s="34">
        <v>58.42</v>
      </c>
      <c r="I14" s="35"/>
      <c r="J14" s="34">
        <v>106.95</v>
      </c>
      <c r="K14" s="34">
        <v>50.91</v>
      </c>
      <c r="L14" s="34">
        <v>62.38</v>
      </c>
    </row>
    <row r="15" spans="1:12" x14ac:dyDescent="0.35">
      <c r="B15" s="34"/>
      <c r="C15" s="34">
        <v>40.35</v>
      </c>
      <c r="D15" s="34">
        <v>23.06</v>
      </c>
      <c r="E15" s="35"/>
      <c r="F15" s="34">
        <v>85.34</v>
      </c>
      <c r="G15" s="34">
        <v>55.64</v>
      </c>
      <c r="H15" s="34">
        <v>57.34</v>
      </c>
      <c r="I15" s="35"/>
      <c r="J15" s="34">
        <v>107.49</v>
      </c>
      <c r="K15" s="34">
        <v>51.55</v>
      </c>
      <c r="L15" s="34">
        <v>62.95</v>
      </c>
    </row>
    <row r="16" spans="1:12" x14ac:dyDescent="0.35">
      <c r="B16" s="34"/>
      <c r="C16" s="34">
        <v>40.08</v>
      </c>
      <c r="D16" s="34">
        <v>25.75</v>
      </c>
      <c r="E16" s="35"/>
      <c r="F16" s="34">
        <v>88.15</v>
      </c>
      <c r="G16" s="34">
        <v>55.84</v>
      </c>
      <c r="H16" s="34">
        <v>55.22</v>
      </c>
      <c r="I16" s="35"/>
      <c r="J16" s="34">
        <v>105.94</v>
      </c>
      <c r="K16" s="34">
        <v>55.13</v>
      </c>
      <c r="L16" s="34">
        <v>60.67</v>
      </c>
    </row>
    <row r="17" spans="1:12" x14ac:dyDescent="0.35">
      <c r="B17" s="34"/>
      <c r="C17" s="34">
        <v>40.33</v>
      </c>
      <c r="D17" s="34">
        <v>34.71</v>
      </c>
      <c r="E17" s="35"/>
      <c r="F17" s="34">
        <v>84.08</v>
      </c>
      <c r="G17" s="34">
        <v>56.74</v>
      </c>
      <c r="H17" s="34"/>
      <c r="I17" s="35"/>
      <c r="J17" s="34">
        <v>96.56</v>
      </c>
      <c r="K17" s="34">
        <v>56.22</v>
      </c>
      <c r="L17" s="34">
        <v>60.78</v>
      </c>
    </row>
    <row r="18" spans="1:12" x14ac:dyDescent="0.35">
      <c r="B18" s="34"/>
      <c r="C18" s="34">
        <v>40.89</v>
      </c>
      <c r="D18" s="34">
        <v>44.35</v>
      </c>
      <c r="E18" s="35"/>
      <c r="F18" s="34">
        <v>82.23</v>
      </c>
      <c r="G18" s="34">
        <v>56.11</v>
      </c>
      <c r="H18" s="34"/>
      <c r="I18" s="35"/>
      <c r="J18" s="34">
        <v>98.09</v>
      </c>
      <c r="K18" s="34">
        <v>57.66</v>
      </c>
      <c r="L18" s="34">
        <v>65.45</v>
      </c>
    </row>
    <row r="19" spans="1:12" x14ac:dyDescent="0.35">
      <c r="B19" s="34"/>
      <c r="C19" s="34">
        <v>39.81</v>
      </c>
      <c r="D19" s="34">
        <v>36.700000000000003</v>
      </c>
      <c r="E19" s="35"/>
      <c r="F19" s="34">
        <v>80.84</v>
      </c>
      <c r="G19" s="34">
        <v>56.37</v>
      </c>
      <c r="H19" s="34"/>
      <c r="I19" s="35"/>
      <c r="J19" s="34">
        <v>98.88</v>
      </c>
      <c r="K19" s="34">
        <v>56.77</v>
      </c>
      <c r="L19" s="34">
        <v>63.49</v>
      </c>
    </row>
    <row r="20" spans="1:12" x14ac:dyDescent="0.35">
      <c r="B20" s="34"/>
      <c r="C20" s="34">
        <v>38.4</v>
      </c>
      <c r="D20" s="34">
        <v>35.11</v>
      </c>
      <c r="E20" s="35"/>
      <c r="F20" s="34">
        <v>86.62</v>
      </c>
      <c r="G20" s="34">
        <v>56.88</v>
      </c>
      <c r="H20" s="34"/>
      <c r="I20" s="35"/>
      <c r="J20" s="34">
        <v>98.74</v>
      </c>
      <c r="K20" s="34">
        <v>57.25</v>
      </c>
      <c r="L20" s="34">
        <v>65.42</v>
      </c>
    </row>
    <row r="21" spans="1:12" x14ac:dyDescent="0.35">
      <c r="B21" s="34"/>
      <c r="C21" s="34"/>
      <c r="D21" s="34">
        <v>24.45</v>
      </c>
      <c r="E21" s="35"/>
      <c r="F21" s="34">
        <v>90.1</v>
      </c>
      <c r="G21" s="34">
        <v>57.29</v>
      </c>
      <c r="H21" s="34"/>
      <c r="I21" s="35"/>
      <c r="J21" s="34">
        <v>99.6</v>
      </c>
      <c r="K21" s="34">
        <v>65.05</v>
      </c>
      <c r="L21" s="34">
        <v>59.4</v>
      </c>
    </row>
    <row r="22" spans="1:12" x14ac:dyDescent="0.35">
      <c r="A22" s="36"/>
      <c r="B22" s="37"/>
      <c r="C22" s="37"/>
      <c r="D22" s="37">
        <v>21.71</v>
      </c>
      <c r="E22" s="35"/>
      <c r="F22" s="34">
        <v>78.959999999999994</v>
      </c>
      <c r="G22" s="34">
        <v>56.89</v>
      </c>
      <c r="H22" s="34"/>
      <c r="I22" s="35"/>
      <c r="J22" s="34">
        <v>99.85</v>
      </c>
      <c r="K22" s="34">
        <v>61.07</v>
      </c>
      <c r="L22" s="34">
        <v>61.91</v>
      </c>
    </row>
    <row r="23" spans="1:12" x14ac:dyDescent="0.35">
      <c r="B23" s="37"/>
      <c r="C23" s="37"/>
      <c r="D23" s="37"/>
      <c r="E23" s="35"/>
      <c r="F23" s="34">
        <v>82.21</v>
      </c>
      <c r="G23" s="34"/>
      <c r="H23" s="34"/>
      <c r="I23" s="35"/>
      <c r="J23" s="34">
        <v>100.54</v>
      </c>
      <c r="K23" s="34">
        <v>61.78</v>
      </c>
      <c r="L23" s="34">
        <v>73.97</v>
      </c>
    </row>
    <row r="24" spans="1:12" x14ac:dyDescent="0.35">
      <c r="B24" s="34"/>
      <c r="C24" s="34"/>
      <c r="D24" s="34"/>
      <c r="E24" s="35"/>
      <c r="F24" s="34">
        <v>79.7</v>
      </c>
      <c r="G24" s="34"/>
      <c r="H24" s="34"/>
      <c r="I24" s="35"/>
      <c r="J24" s="34">
        <v>100.13</v>
      </c>
      <c r="K24" s="34">
        <v>60.7</v>
      </c>
      <c r="L24" s="34">
        <v>69.959999999999994</v>
      </c>
    </row>
    <row r="25" spans="1:12" x14ac:dyDescent="0.35">
      <c r="B25" s="34"/>
      <c r="C25" s="34"/>
      <c r="D25" s="34"/>
      <c r="E25" s="35"/>
      <c r="F25" s="34">
        <v>84.74</v>
      </c>
      <c r="G25" s="34"/>
      <c r="H25" s="34"/>
      <c r="I25" s="35"/>
      <c r="J25" s="34">
        <v>100.55</v>
      </c>
      <c r="K25" s="34">
        <v>60.85</v>
      </c>
      <c r="L25" s="34">
        <v>71.16</v>
      </c>
    </row>
    <row r="26" spans="1:12" x14ac:dyDescent="0.35">
      <c r="B26" s="34"/>
      <c r="C26" s="34"/>
      <c r="D26" s="34"/>
      <c r="E26" s="35"/>
      <c r="F26" s="37">
        <v>86.42</v>
      </c>
      <c r="G26" s="37"/>
      <c r="H26" s="37"/>
      <c r="I26" s="35"/>
      <c r="J26" s="34">
        <v>102.49</v>
      </c>
      <c r="K26" s="34">
        <v>61.15</v>
      </c>
      <c r="L26" s="34">
        <v>71.89</v>
      </c>
    </row>
    <row r="27" spans="1:12" x14ac:dyDescent="0.35">
      <c r="B27" s="34"/>
      <c r="C27" s="34"/>
      <c r="D27" s="34"/>
      <c r="E27" s="35"/>
      <c r="F27" s="37"/>
      <c r="G27" s="34"/>
      <c r="H27" s="34"/>
      <c r="I27" s="35"/>
      <c r="J27" s="34">
        <v>105.63</v>
      </c>
      <c r="K27" s="34">
        <v>59.47</v>
      </c>
      <c r="L27" s="34">
        <v>72.45</v>
      </c>
    </row>
    <row r="28" spans="1:12" x14ac:dyDescent="0.35">
      <c r="B28" s="34"/>
      <c r="C28" s="34"/>
      <c r="D28" s="34"/>
      <c r="E28" s="35"/>
      <c r="F28" s="34"/>
      <c r="G28" s="34"/>
      <c r="H28" s="34"/>
      <c r="I28" s="35"/>
      <c r="J28" s="34">
        <v>104.91</v>
      </c>
      <c r="K28" s="34">
        <v>60.75</v>
      </c>
      <c r="L28" s="34">
        <v>70.16</v>
      </c>
    </row>
    <row r="29" spans="1:12" x14ac:dyDescent="0.35">
      <c r="B29" s="34"/>
      <c r="C29" s="34"/>
      <c r="D29" s="34"/>
      <c r="E29" s="35"/>
      <c r="F29" s="34"/>
      <c r="G29" s="34"/>
      <c r="H29" s="34"/>
      <c r="I29" s="35"/>
      <c r="J29" s="34">
        <v>103.98</v>
      </c>
      <c r="K29" s="34">
        <v>62.45</v>
      </c>
      <c r="L29" s="34">
        <v>69.760000000000005</v>
      </c>
    </row>
    <row r="30" spans="1:12" x14ac:dyDescent="0.35">
      <c r="B30" s="34"/>
      <c r="C30" s="34"/>
      <c r="D30" s="34"/>
      <c r="E30" s="35"/>
      <c r="F30" s="34"/>
      <c r="G30" s="34"/>
      <c r="H30" s="34"/>
      <c r="I30" s="35"/>
      <c r="J30" s="34">
        <v>103.45</v>
      </c>
      <c r="K30" s="34">
        <v>61.33</v>
      </c>
      <c r="L30" s="34">
        <v>70.900000000000006</v>
      </c>
    </row>
    <row r="31" spans="1:12" x14ac:dyDescent="0.35">
      <c r="B31" s="34"/>
      <c r="C31" s="34"/>
      <c r="D31" s="34"/>
      <c r="E31" s="35"/>
      <c r="F31" s="34"/>
      <c r="G31" s="34"/>
      <c r="H31" s="34"/>
      <c r="I31" s="35"/>
      <c r="J31" s="34">
        <v>99.66</v>
      </c>
      <c r="K31" s="34">
        <v>60.48</v>
      </c>
      <c r="L31" s="34">
        <v>69.83</v>
      </c>
    </row>
    <row r="32" spans="1:12" x14ac:dyDescent="0.35">
      <c r="B32" s="34"/>
      <c r="C32" s="34"/>
      <c r="D32" s="34"/>
      <c r="E32" s="35"/>
      <c r="F32" s="34"/>
      <c r="G32" s="34"/>
      <c r="H32" s="34"/>
      <c r="I32" s="35"/>
      <c r="J32" s="34">
        <v>100.26</v>
      </c>
      <c r="K32" s="34">
        <v>59.57</v>
      </c>
      <c r="L32" s="34">
        <v>71.099999999999994</v>
      </c>
    </row>
    <row r="33" spans="2:12" x14ac:dyDescent="0.35">
      <c r="B33" s="34"/>
      <c r="C33" s="34"/>
      <c r="D33" s="34"/>
      <c r="E33" s="35"/>
      <c r="F33" s="34"/>
      <c r="G33" s="34"/>
      <c r="H33" s="34"/>
      <c r="I33" s="35"/>
      <c r="J33" s="34">
        <v>101.05</v>
      </c>
      <c r="K33" s="34">
        <v>64.66</v>
      </c>
      <c r="L33" s="34">
        <v>69.45</v>
      </c>
    </row>
    <row r="34" spans="2:12" x14ac:dyDescent="0.35">
      <c r="B34" s="34"/>
      <c r="C34" s="34"/>
      <c r="D34" s="34"/>
      <c r="E34" s="35"/>
      <c r="F34" s="34"/>
      <c r="G34" s="34"/>
      <c r="H34" s="34"/>
      <c r="I34" s="35"/>
      <c r="J34" s="34">
        <v>106.02</v>
      </c>
      <c r="K34" s="34">
        <v>65.23</v>
      </c>
      <c r="L34" s="34">
        <v>70.94</v>
      </c>
    </row>
    <row r="35" spans="2:12" x14ac:dyDescent="0.35">
      <c r="B35" s="34"/>
      <c r="C35" s="34"/>
      <c r="D35" s="34"/>
      <c r="E35" s="35"/>
      <c r="F35" s="34"/>
      <c r="G35" s="34"/>
      <c r="H35" s="34"/>
      <c r="I35" s="35"/>
      <c r="J35" s="34">
        <v>106.76</v>
      </c>
      <c r="K35" s="34">
        <v>66.48</v>
      </c>
      <c r="L35" s="34">
        <v>72.099999999999994</v>
      </c>
    </row>
    <row r="36" spans="2:12" x14ac:dyDescent="0.35">
      <c r="B36" s="34"/>
      <c r="C36" s="34"/>
      <c r="D36" s="34"/>
      <c r="E36" s="35"/>
      <c r="F36" s="34"/>
      <c r="G36" s="34"/>
      <c r="H36" s="34"/>
      <c r="I36" s="35"/>
      <c r="J36" s="34">
        <v>106.51</v>
      </c>
      <c r="K36" s="34">
        <v>68.42</v>
      </c>
      <c r="L36" s="34">
        <v>77.37</v>
      </c>
    </row>
    <row r="37" spans="2:12" x14ac:dyDescent="0.35">
      <c r="B37" s="34"/>
      <c r="C37" s="34"/>
      <c r="D37" s="34"/>
      <c r="E37" s="35"/>
      <c r="F37" s="34"/>
      <c r="G37" s="34"/>
      <c r="H37" s="34"/>
      <c r="I37" s="35"/>
      <c r="J37" s="34">
        <v>106.33</v>
      </c>
      <c r="K37" s="34">
        <v>67.930000000000007</v>
      </c>
      <c r="L37" s="34">
        <v>75.989999999999995</v>
      </c>
    </row>
    <row r="38" spans="2:12" x14ac:dyDescent="0.35">
      <c r="B38" s="34"/>
      <c r="C38" s="34"/>
      <c r="D38" s="34"/>
      <c r="E38" s="35"/>
      <c r="F38" s="34"/>
      <c r="G38" s="34"/>
      <c r="H38" s="34"/>
      <c r="I38" s="35"/>
      <c r="J38" s="34">
        <v>107.19</v>
      </c>
      <c r="K38" s="34">
        <v>68.64</v>
      </c>
      <c r="L38" s="34">
        <v>76.400000000000006</v>
      </c>
    </row>
    <row r="39" spans="2:12" x14ac:dyDescent="0.35">
      <c r="B39" s="34"/>
      <c r="C39" s="34"/>
      <c r="D39" s="34"/>
      <c r="E39" s="35"/>
      <c r="F39" s="34"/>
      <c r="G39" s="34"/>
      <c r="H39" s="34"/>
      <c r="I39" s="35"/>
      <c r="J39" s="34">
        <v>107.27</v>
      </c>
      <c r="K39" s="34">
        <v>67.650000000000006</v>
      </c>
      <c r="L39" s="34">
        <v>78.540000000000006</v>
      </c>
    </row>
    <row r="40" spans="2:12" x14ac:dyDescent="0.35">
      <c r="B40" s="34"/>
      <c r="C40" s="34"/>
      <c r="D40" s="34"/>
      <c r="E40" s="35"/>
      <c r="F40" s="34"/>
      <c r="G40" s="34"/>
      <c r="H40" s="34"/>
      <c r="I40" s="35"/>
      <c r="J40" s="34">
        <v>106.35</v>
      </c>
      <c r="K40" s="34">
        <v>66.25</v>
      </c>
      <c r="L40" s="34">
        <v>78.34</v>
      </c>
    </row>
    <row r="41" spans="2:12" x14ac:dyDescent="0.35">
      <c r="B41" s="34"/>
      <c r="C41" s="34"/>
      <c r="D41" s="34"/>
      <c r="E41" s="35"/>
      <c r="F41" s="34"/>
      <c r="G41" s="34"/>
      <c r="H41" s="34"/>
      <c r="I41" s="35"/>
      <c r="J41" s="34">
        <v>108.26</v>
      </c>
      <c r="K41" s="34">
        <v>63.74</v>
      </c>
      <c r="L41" s="34">
        <v>72</v>
      </c>
    </row>
    <row r="42" spans="2:12" x14ac:dyDescent="0.35">
      <c r="B42" s="34"/>
      <c r="C42" s="34"/>
      <c r="D42" s="37"/>
      <c r="E42" s="35"/>
      <c r="F42" s="34"/>
      <c r="G42" s="34"/>
      <c r="H42" s="34"/>
      <c r="I42" s="35"/>
      <c r="J42" s="34">
        <v>107.93</v>
      </c>
      <c r="K42" s="34">
        <v>64.760000000000005</v>
      </c>
      <c r="L42" s="34">
        <v>73.040000000000006</v>
      </c>
    </row>
    <row r="43" spans="2:12" x14ac:dyDescent="0.35">
      <c r="B43" s="34"/>
      <c r="C43" s="34"/>
      <c r="D43" s="34"/>
      <c r="E43" s="35"/>
      <c r="F43" s="34"/>
      <c r="G43" s="34"/>
      <c r="H43" s="34"/>
      <c r="I43" s="35"/>
      <c r="J43" s="34">
        <v>106.63</v>
      </c>
      <c r="K43" s="34">
        <v>66.790000000000006</v>
      </c>
      <c r="L43" s="34">
        <v>77.73</v>
      </c>
    </row>
    <row r="44" spans="2:12" x14ac:dyDescent="0.35">
      <c r="B44" s="34"/>
      <c r="C44" s="34"/>
      <c r="D44" s="34"/>
      <c r="E44" s="35"/>
      <c r="F44" s="34"/>
      <c r="G44" s="34"/>
      <c r="H44" s="34"/>
      <c r="I44" s="35"/>
      <c r="J44" s="34">
        <v>107.05</v>
      </c>
      <c r="K44" s="34">
        <v>67.790000000000006</v>
      </c>
      <c r="L44" s="34">
        <v>76.48</v>
      </c>
    </row>
    <row r="45" spans="2:12" x14ac:dyDescent="0.35">
      <c r="B45" s="34"/>
      <c r="C45" s="34"/>
      <c r="D45" s="34"/>
      <c r="E45" s="35"/>
      <c r="F45" s="34"/>
      <c r="G45" s="34"/>
      <c r="H45" s="34"/>
      <c r="I45" s="35"/>
      <c r="J45" s="34">
        <v>107.16</v>
      </c>
      <c r="K45" s="34"/>
      <c r="L45" s="34">
        <v>77.19</v>
      </c>
    </row>
    <row r="46" spans="2:12" x14ac:dyDescent="0.35">
      <c r="B46" s="34"/>
      <c r="C46" s="34"/>
      <c r="D46" s="34"/>
      <c r="E46" s="35"/>
      <c r="F46" s="34"/>
      <c r="G46" s="34"/>
      <c r="H46" s="34"/>
      <c r="I46" s="35"/>
      <c r="J46" s="34"/>
      <c r="K46" s="34"/>
      <c r="L46" s="34">
        <v>76.010000000000005</v>
      </c>
    </row>
    <row r="47" spans="2:12" x14ac:dyDescent="0.35">
      <c r="B47" s="34"/>
      <c r="C47" s="34"/>
      <c r="D47" s="34"/>
      <c r="E47" s="35"/>
      <c r="F47" s="34"/>
      <c r="G47" s="34"/>
      <c r="H47" s="34"/>
      <c r="I47" s="35"/>
      <c r="J47" s="34"/>
      <c r="K47" s="34"/>
      <c r="L47" s="34">
        <v>76.61</v>
      </c>
    </row>
    <row r="48" spans="2:12" x14ac:dyDescent="0.35">
      <c r="B48" s="34"/>
      <c r="C48" s="34"/>
      <c r="D48" s="34"/>
      <c r="E48" s="35"/>
      <c r="F48" s="34"/>
      <c r="G48" s="34"/>
      <c r="H48" s="34"/>
      <c r="I48" s="35"/>
      <c r="J48" s="34"/>
      <c r="K48" s="34"/>
      <c r="L48" s="34">
        <v>74.44</v>
      </c>
    </row>
    <row r="49" spans="1:12" x14ac:dyDescent="0.35">
      <c r="B49" s="34"/>
      <c r="C49" s="34"/>
      <c r="D49" s="34"/>
      <c r="E49" s="35"/>
      <c r="F49" s="34"/>
      <c r="G49" s="34"/>
      <c r="H49" s="34"/>
      <c r="I49" s="35"/>
      <c r="J49" s="34"/>
      <c r="K49" s="34"/>
      <c r="L49" s="34">
        <v>78.37</v>
      </c>
    </row>
    <row r="50" spans="1:12" x14ac:dyDescent="0.35">
      <c r="B50" s="34"/>
      <c r="C50" s="34"/>
      <c r="D50" s="34"/>
      <c r="E50" s="35"/>
      <c r="F50" s="34"/>
      <c r="G50" s="34"/>
      <c r="H50" s="34"/>
      <c r="I50" s="35"/>
      <c r="J50" s="34"/>
      <c r="K50" s="34"/>
      <c r="L50" s="34">
        <v>79.790000000000006</v>
      </c>
    </row>
    <row r="51" spans="1:12" ht="15" thickBot="1" x14ac:dyDescent="0.4">
      <c r="A51" s="38"/>
      <c r="B51" s="39"/>
      <c r="C51" s="39"/>
      <c r="D51" s="39"/>
      <c r="E51" s="40"/>
      <c r="F51" s="39"/>
      <c r="G51" s="39"/>
      <c r="H51" s="39"/>
      <c r="I51" s="40"/>
      <c r="J51" s="39"/>
      <c r="K51" s="39"/>
      <c r="L51" s="39">
        <v>75.489999999999995</v>
      </c>
    </row>
    <row r="52" spans="1:12" x14ac:dyDescent="0.35">
      <c r="A52" s="28" t="s">
        <v>11</v>
      </c>
      <c r="B52" s="34">
        <f>AVERAGE(B5:B14)</f>
        <v>38.237000000000009</v>
      </c>
      <c r="C52" s="34">
        <f>AVERAGE(C5:C20)</f>
        <v>39.889374999999994</v>
      </c>
      <c r="D52" s="34">
        <f>AVERAGE(D5:D22)</f>
        <v>30.083333333333332</v>
      </c>
      <c r="E52" s="35" t="s">
        <v>11</v>
      </c>
      <c r="F52" s="34">
        <f>AVERAGE(F5:F26)</f>
        <v>83.724090909090904</v>
      </c>
      <c r="G52" s="34">
        <f>AVERAGE(G5:G22)</f>
        <v>56.157777777777781</v>
      </c>
      <c r="H52" s="34">
        <f>AVERAGE(H5:H16)</f>
        <v>56.045833333333327</v>
      </c>
      <c r="I52" s="35" t="s">
        <v>11</v>
      </c>
      <c r="J52" s="34">
        <f>AVERAGE(J5:J45)</f>
        <v>103.86487804878048</v>
      </c>
      <c r="K52" s="34">
        <f>AVERAGE(K5:K44)</f>
        <v>61.437250000000006</v>
      </c>
      <c r="L52" s="34">
        <f>AVERAGE(L5:L51)</f>
        <v>69.574468085106389</v>
      </c>
    </row>
    <row r="53" spans="1:12" x14ac:dyDescent="0.35">
      <c r="A53" s="28" t="s">
        <v>12</v>
      </c>
      <c r="B53" s="34">
        <f>_xlfn.STDEV.S(B5:B14)</f>
        <v>3.3348498217061193</v>
      </c>
      <c r="C53" s="34">
        <f>_xlfn.STDEV.S(C5:C20)</f>
        <v>1.0980435252453946</v>
      </c>
      <c r="D53" s="34">
        <f>_xlfn.STDEV.S(D5:D22)</f>
        <v>6.0192671041073291</v>
      </c>
      <c r="E53" s="35" t="s">
        <v>12</v>
      </c>
      <c r="F53" s="34">
        <f>_xlfn.STDEV.S(F5:F26)</f>
        <v>2.5983120144962046</v>
      </c>
      <c r="G53" s="34">
        <f>_xlfn.STDEV.S(G5:G22)</f>
        <v>1.6181309317908434</v>
      </c>
      <c r="H53" s="34">
        <f>_xlfn.STDEV.S(H5:H16)</f>
        <v>1.9846431249303573</v>
      </c>
      <c r="I53" s="35" t="s">
        <v>12</v>
      </c>
      <c r="J53" s="34">
        <f>_xlfn.STDEV.S(J5:J45)</f>
        <v>3.3080901755780627</v>
      </c>
      <c r="K53" s="34">
        <f>_xlfn.STDEV.S(K5:K44)</f>
        <v>4.2929590461352971</v>
      </c>
      <c r="L53" s="34">
        <f>_xlfn.STDEV.S(L5:L51)</f>
        <v>6.456573936192826</v>
      </c>
    </row>
    <row r="54" spans="1:12" x14ac:dyDescent="0.35">
      <c r="A54" s="28" t="s">
        <v>28</v>
      </c>
      <c r="B54" s="34">
        <f>_xlfn.CONFIDENCE.T(0.05,B53,10)</f>
        <v>2.3856078503325127</v>
      </c>
      <c r="C54" s="34">
        <f>_xlfn.CONFIDENCE.T(0.05,C53,16)</f>
        <v>0.58510609322228724</v>
      </c>
      <c r="D54" s="34">
        <f>_xlfn.CONFIDENCE.T(0.05,D53,18)</f>
        <v>2.9933111097390994</v>
      </c>
      <c r="E54" s="35" t="s">
        <v>28</v>
      </c>
      <c r="F54" s="34">
        <f>_xlfn.CONFIDENCE.T(0.05,F53,22)</f>
        <v>1.1520270088961131</v>
      </c>
      <c r="G54" s="34">
        <f>_xlfn.CONFIDENCE.T(0.05,G53,18)</f>
        <v>0.80467758140138634</v>
      </c>
      <c r="H54" s="34">
        <f>_xlfn.CONFIDENCE.T(0.05,H53,12)</f>
        <v>1.2609820817499044</v>
      </c>
      <c r="I54" s="35" t="s">
        <v>28</v>
      </c>
      <c r="J54" s="34">
        <f>_xlfn.CONFIDENCE.T(0.05,J53,41)</f>
        <v>1.0441620988218252</v>
      </c>
      <c r="K54" s="34">
        <f>_xlfn.CONFIDENCE.T(0.05,K53,40)</f>
        <v>1.3729549103295975</v>
      </c>
      <c r="L54" s="34">
        <f>_xlfn.CONFIDENCE.T(0.05,L53,47)</f>
        <v>1.8957211262510474</v>
      </c>
    </row>
  </sheetData>
  <mergeCells count="6">
    <mergeCell ref="B1:D1"/>
    <mergeCell ref="F1:H1"/>
    <mergeCell ref="J1:L1"/>
    <mergeCell ref="B3:D3"/>
    <mergeCell ref="F3:H3"/>
    <mergeCell ref="J3:L3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/>
  </sheetViews>
  <sheetFormatPr baseColWidth="10" defaultRowHeight="14.5" x14ac:dyDescent="0.35"/>
  <cols>
    <col min="1" max="1" width="20.6328125" style="28" bestFit="1" customWidth="1"/>
    <col min="2" max="2" width="6.36328125" style="28" bestFit="1" customWidth="1"/>
    <col min="3" max="3" width="13.81640625" style="28" bestFit="1" customWidth="1"/>
    <col min="4" max="4" width="13.1796875" style="28" bestFit="1" customWidth="1"/>
    <col min="5" max="5" width="20.6328125" style="28" bestFit="1" customWidth="1"/>
    <col min="6" max="6" width="6.36328125" style="28" bestFit="1" customWidth="1"/>
    <col min="7" max="7" width="13.81640625" style="28" bestFit="1" customWidth="1"/>
    <col min="8" max="8" width="13.1796875" style="28" bestFit="1" customWidth="1"/>
    <col min="9" max="9" width="20.6328125" style="28" bestFit="1" customWidth="1"/>
    <col min="10" max="10" width="7.36328125" style="28" bestFit="1" customWidth="1"/>
    <col min="11" max="11" width="13.81640625" style="28" bestFit="1" customWidth="1"/>
    <col min="12" max="12" width="13.1796875" style="28" bestFit="1" customWidth="1"/>
    <col min="13" max="17" width="8.54296875" style="28" customWidth="1"/>
    <col min="18" max="16384" width="10.90625" style="28"/>
  </cols>
  <sheetData>
    <row r="1" spans="1:12" ht="21" x14ac:dyDescent="0.35">
      <c r="A1" s="25" t="s">
        <v>31</v>
      </c>
      <c r="B1" s="41" t="s">
        <v>21</v>
      </c>
      <c r="C1" s="41"/>
      <c r="D1" s="42"/>
      <c r="E1" s="52"/>
      <c r="F1" s="43" t="s">
        <v>26</v>
      </c>
      <c r="G1" s="43"/>
      <c r="H1" s="43"/>
      <c r="I1" s="53"/>
      <c r="J1" s="41" t="s">
        <v>27</v>
      </c>
      <c r="K1" s="41"/>
      <c r="L1" s="42"/>
    </row>
    <row r="2" spans="1:12" ht="17" customHeight="1" x14ac:dyDescent="0.35">
      <c r="A2" s="28" t="s">
        <v>15</v>
      </c>
      <c r="B2" s="47"/>
      <c r="C2" s="47"/>
      <c r="D2" s="48"/>
      <c r="E2" s="36"/>
      <c r="F2" s="49"/>
      <c r="G2" s="49"/>
      <c r="H2" s="49"/>
      <c r="I2" s="31"/>
      <c r="J2" s="47"/>
      <c r="K2" s="47"/>
      <c r="L2" s="48"/>
    </row>
    <row r="3" spans="1:12" x14ac:dyDescent="0.35">
      <c r="B3" s="30" t="s">
        <v>22</v>
      </c>
      <c r="C3" s="30"/>
      <c r="D3" s="50"/>
      <c r="E3" s="36"/>
      <c r="F3" s="51" t="s">
        <v>22</v>
      </c>
      <c r="G3" s="51"/>
      <c r="H3" s="51"/>
      <c r="I3" s="31"/>
      <c r="J3" s="30" t="s">
        <v>22</v>
      </c>
      <c r="K3" s="30"/>
      <c r="L3" s="50"/>
    </row>
    <row r="4" spans="1:12" x14ac:dyDescent="0.35">
      <c r="B4" s="32" t="s">
        <v>23</v>
      </c>
      <c r="C4" s="32" t="s">
        <v>24</v>
      </c>
      <c r="D4" s="44" t="s">
        <v>25</v>
      </c>
      <c r="E4" s="32"/>
      <c r="F4" s="32" t="s">
        <v>23</v>
      </c>
      <c r="G4" s="32" t="s">
        <v>24</v>
      </c>
      <c r="H4" s="32" t="s">
        <v>25</v>
      </c>
      <c r="I4" s="33"/>
      <c r="J4" s="32" t="s">
        <v>23</v>
      </c>
      <c r="K4" s="32" t="s">
        <v>24</v>
      </c>
      <c r="L4" s="44" t="s">
        <v>25</v>
      </c>
    </row>
    <row r="5" spans="1:12" x14ac:dyDescent="0.35">
      <c r="B5" s="37">
        <v>21.98</v>
      </c>
      <c r="C5" s="37">
        <v>43.33</v>
      </c>
      <c r="D5" s="45">
        <v>19.48</v>
      </c>
      <c r="E5" s="34"/>
      <c r="F5" s="34">
        <v>83.55</v>
      </c>
      <c r="G5" s="34">
        <v>55.91</v>
      </c>
      <c r="H5" s="34">
        <v>71</v>
      </c>
      <c r="I5" s="35"/>
      <c r="J5" s="37">
        <v>99.11</v>
      </c>
      <c r="K5" s="37">
        <v>63.99</v>
      </c>
      <c r="L5" s="45">
        <v>81.64</v>
      </c>
    </row>
    <row r="6" spans="1:12" x14ac:dyDescent="0.35">
      <c r="B6" s="37">
        <v>22.35</v>
      </c>
      <c r="C6" s="37">
        <v>39.700000000000003</v>
      </c>
      <c r="D6" s="45">
        <v>14.99</v>
      </c>
      <c r="E6" s="34"/>
      <c r="F6" s="34">
        <v>84.33</v>
      </c>
      <c r="G6" s="34">
        <v>57.53</v>
      </c>
      <c r="H6" s="34">
        <v>68.13</v>
      </c>
      <c r="I6" s="35"/>
      <c r="J6" s="37">
        <v>100.05</v>
      </c>
      <c r="K6" s="37">
        <v>63.37</v>
      </c>
      <c r="L6" s="45">
        <v>81.53</v>
      </c>
    </row>
    <row r="7" spans="1:12" x14ac:dyDescent="0.35">
      <c r="B7" s="37">
        <v>28.39</v>
      </c>
      <c r="C7" s="37">
        <v>40.549999999999997</v>
      </c>
      <c r="D7" s="45">
        <v>15.79</v>
      </c>
      <c r="E7" s="34"/>
      <c r="F7" s="34">
        <v>84.73</v>
      </c>
      <c r="G7" s="34">
        <v>57.85</v>
      </c>
      <c r="H7" s="34">
        <v>66.510000000000005</v>
      </c>
      <c r="I7" s="35"/>
      <c r="J7" s="37">
        <v>100</v>
      </c>
      <c r="K7" s="37">
        <v>63.36</v>
      </c>
      <c r="L7" s="45">
        <v>80.47</v>
      </c>
    </row>
    <row r="8" spans="1:12" x14ac:dyDescent="0.35">
      <c r="B8" s="37">
        <v>24.05</v>
      </c>
      <c r="C8" s="37">
        <v>40.74</v>
      </c>
      <c r="D8" s="45">
        <v>16.510000000000002</v>
      </c>
      <c r="E8" s="34"/>
      <c r="F8" s="34">
        <v>85.59</v>
      </c>
      <c r="G8" s="34">
        <v>56.84</v>
      </c>
      <c r="H8" s="34">
        <v>63.89</v>
      </c>
      <c r="I8" s="35"/>
      <c r="J8" s="37">
        <v>97.69</v>
      </c>
      <c r="K8" s="37">
        <v>63.75</v>
      </c>
      <c r="L8" s="45">
        <v>80.209999999999994</v>
      </c>
    </row>
    <row r="9" spans="1:12" x14ac:dyDescent="0.35">
      <c r="B9" s="37">
        <v>22.29</v>
      </c>
      <c r="C9" s="37">
        <v>40.520000000000003</v>
      </c>
      <c r="D9" s="45">
        <v>21.32</v>
      </c>
      <c r="E9" s="34"/>
      <c r="F9" s="34">
        <v>85.77</v>
      </c>
      <c r="G9" s="34">
        <v>47.52</v>
      </c>
      <c r="H9" s="34">
        <v>65.38</v>
      </c>
      <c r="I9" s="35"/>
      <c r="J9" s="37">
        <v>98.51</v>
      </c>
      <c r="K9" s="37">
        <v>64.05</v>
      </c>
      <c r="L9" s="45">
        <v>80.92</v>
      </c>
    </row>
    <row r="10" spans="1:12" x14ac:dyDescent="0.35">
      <c r="B10" s="37">
        <v>20.51</v>
      </c>
      <c r="C10" s="37">
        <v>41.91</v>
      </c>
      <c r="D10" s="45">
        <v>19.22</v>
      </c>
      <c r="E10" s="34"/>
      <c r="F10" s="34">
        <v>78.38</v>
      </c>
      <c r="G10" s="34">
        <v>57.64</v>
      </c>
      <c r="H10" s="34">
        <v>62.47</v>
      </c>
      <c r="I10" s="35"/>
      <c r="J10" s="37">
        <v>99.44</v>
      </c>
      <c r="K10" s="37">
        <v>64.790000000000006</v>
      </c>
      <c r="L10" s="45">
        <v>80.16</v>
      </c>
    </row>
    <row r="11" spans="1:12" x14ac:dyDescent="0.35">
      <c r="B11" s="37">
        <v>25.1</v>
      </c>
      <c r="C11" s="37">
        <v>41.57</v>
      </c>
      <c r="D11" s="45">
        <v>17.920000000000002</v>
      </c>
      <c r="E11" s="34"/>
      <c r="F11" s="34">
        <v>80.11</v>
      </c>
      <c r="G11" s="34">
        <v>58.39</v>
      </c>
      <c r="H11" s="34">
        <v>60.85</v>
      </c>
      <c r="I11" s="35"/>
      <c r="J11" s="37">
        <v>100.16</v>
      </c>
      <c r="K11" s="37">
        <v>65.599999999999994</v>
      </c>
      <c r="L11" s="45">
        <v>79.92</v>
      </c>
    </row>
    <row r="12" spans="1:12" x14ac:dyDescent="0.35">
      <c r="B12" s="37">
        <v>22.42</v>
      </c>
      <c r="C12" s="37">
        <v>41.45</v>
      </c>
      <c r="D12" s="45">
        <v>17.559999999999999</v>
      </c>
      <c r="E12" s="34"/>
      <c r="F12" s="34">
        <v>64.56</v>
      </c>
      <c r="G12" s="34">
        <v>56.72</v>
      </c>
      <c r="H12" s="34">
        <v>40.270000000000003</v>
      </c>
      <c r="I12" s="35"/>
      <c r="J12" s="37">
        <v>101.01</v>
      </c>
      <c r="K12" s="37">
        <v>65.69</v>
      </c>
      <c r="L12" s="45">
        <v>80.260000000000005</v>
      </c>
    </row>
    <row r="13" spans="1:12" x14ac:dyDescent="0.35">
      <c r="B13" s="37">
        <v>23.82</v>
      </c>
      <c r="C13" s="37">
        <v>42.01</v>
      </c>
      <c r="D13" s="45">
        <v>18.82</v>
      </c>
      <c r="E13" s="34"/>
      <c r="F13" s="34">
        <v>80.91</v>
      </c>
      <c r="G13" s="34">
        <v>55.1</v>
      </c>
      <c r="H13" s="34">
        <v>63.46</v>
      </c>
      <c r="I13" s="35"/>
      <c r="J13" s="37">
        <v>99.33</v>
      </c>
      <c r="K13" s="37">
        <v>66.17</v>
      </c>
      <c r="L13" s="45">
        <v>80.88</v>
      </c>
    </row>
    <row r="14" spans="1:12" x14ac:dyDescent="0.35">
      <c r="B14" s="37">
        <v>21.95</v>
      </c>
      <c r="C14" s="37">
        <v>41.75</v>
      </c>
      <c r="D14" s="45">
        <v>18.350000000000001</v>
      </c>
      <c r="E14" s="34"/>
      <c r="F14" s="34">
        <v>78.290000000000006</v>
      </c>
      <c r="G14" s="34">
        <v>58.21</v>
      </c>
      <c r="H14" s="34">
        <v>65.959999999999994</v>
      </c>
      <c r="I14" s="35"/>
      <c r="J14" s="37">
        <v>98.68</v>
      </c>
      <c r="K14" s="37">
        <v>66.150000000000006</v>
      </c>
      <c r="L14" s="45">
        <v>80.55</v>
      </c>
    </row>
    <row r="15" spans="1:12" x14ac:dyDescent="0.35">
      <c r="B15" s="37">
        <v>22.39</v>
      </c>
      <c r="C15" s="37">
        <v>41.6</v>
      </c>
      <c r="D15" s="45">
        <v>23.39</v>
      </c>
      <c r="E15" s="34"/>
      <c r="F15" s="34">
        <v>82.92</v>
      </c>
      <c r="G15" s="34">
        <v>56</v>
      </c>
      <c r="H15" s="34">
        <v>65.349999999999994</v>
      </c>
      <c r="I15" s="35"/>
      <c r="J15" s="37">
        <v>98.61</v>
      </c>
      <c r="K15" s="37">
        <v>65.77</v>
      </c>
      <c r="L15" s="45">
        <v>80.36</v>
      </c>
    </row>
    <row r="16" spans="1:12" x14ac:dyDescent="0.35">
      <c r="B16" s="37">
        <v>21.22</v>
      </c>
      <c r="C16" s="37">
        <v>41.34</v>
      </c>
      <c r="D16" s="45">
        <v>23.98</v>
      </c>
      <c r="E16" s="34"/>
      <c r="F16" s="34">
        <v>82.43</v>
      </c>
      <c r="G16" s="34">
        <v>57.59</v>
      </c>
      <c r="H16" s="34">
        <v>64.03</v>
      </c>
      <c r="I16" s="35"/>
      <c r="J16" s="37">
        <v>93.71</v>
      </c>
      <c r="K16" s="37">
        <v>66.319999999999993</v>
      </c>
      <c r="L16" s="45">
        <v>80.13</v>
      </c>
    </row>
    <row r="17" spans="2:12" x14ac:dyDescent="0.35">
      <c r="B17" s="37">
        <v>21.54</v>
      </c>
      <c r="C17" s="37">
        <v>41.55</v>
      </c>
      <c r="D17" s="45">
        <v>15.04</v>
      </c>
      <c r="E17" s="34"/>
      <c r="F17" s="34">
        <v>83.31</v>
      </c>
      <c r="G17" s="34">
        <v>58.06</v>
      </c>
      <c r="H17" s="34">
        <v>64.05</v>
      </c>
      <c r="I17" s="35"/>
      <c r="J17" s="37">
        <v>95.28</v>
      </c>
      <c r="K17" s="37">
        <v>65.510000000000005</v>
      </c>
      <c r="L17" s="45">
        <v>80.38</v>
      </c>
    </row>
    <row r="18" spans="2:12" x14ac:dyDescent="0.35">
      <c r="B18" s="37">
        <v>22.94</v>
      </c>
      <c r="C18" s="37">
        <v>41.61</v>
      </c>
      <c r="D18" s="45">
        <v>15.24</v>
      </c>
      <c r="E18" s="34"/>
      <c r="F18" s="34">
        <v>83.73</v>
      </c>
      <c r="G18" s="34">
        <v>59.59</v>
      </c>
      <c r="H18" s="34">
        <v>65.099999999999994</v>
      </c>
      <c r="I18" s="35"/>
      <c r="J18" s="37">
        <v>98.71</v>
      </c>
      <c r="K18" s="37">
        <v>66.09</v>
      </c>
      <c r="L18" s="45">
        <v>80.510000000000005</v>
      </c>
    </row>
    <row r="19" spans="2:12" x14ac:dyDescent="0.35">
      <c r="B19" s="37">
        <v>21.66</v>
      </c>
      <c r="C19" s="37">
        <v>41.48</v>
      </c>
      <c r="D19" s="45">
        <v>17.12</v>
      </c>
      <c r="E19" s="34"/>
      <c r="F19" s="34">
        <v>82.16</v>
      </c>
      <c r="G19" s="34">
        <v>59.54</v>
      </c>
      <c r="H19" s="34">
        <v>58.94</v>
      </c>
      <c r="I19" s="35"/>
      <c r="J19" s="37">
        <v>98.28</v>
      </c>
      <c r="K19" s="37">
        <v>64.66</v>
      </c>
      <c r="L19" s="45">
        <v>81.42</v>
      </c>
    </row>
    <row r="20" spans="2:12" x14ac:dyDescent="0.35">
      <c r="B20" s="37">
        <v>26.4</v>
      </c>
      <c r="C20" s="37">
        <v>41.5</v>
      </c>
      <c r="D20" s="45">
        <v>20.440000000000001</v>
      </c>
      <c r="E20" s="34"/>
      <c r="F20" s="34">
        <v>75.7</v>
      </c>
      <c r="G20" s="34">
        <v>59.86</v>
      </c>
      <c r="H20" s="34">
        <v>67.09</v>
      </c>
      <c r="I20" s="35"/>
      <c r="J20" s="37">
        <v>99.5</v>
      </c>
      <c r="K20" s="37">
        <v>65.39</v>
      </c>
      <c r="L20" s="45">
        <v>80.510000000000005</v>
      </c>
    </row>
    <row r="21" spans="2:12" x14ac:dyDescent="0.35">
      <c r="B21" s="37">
        <v>25.77</v>
      </c>
      <c r="C21" s="37">
        <v>42.95</v>
      </c>
      <c r="D21" s="45">
        <v>25.93</v>
      </c>
      <c r="E21" s="34"/>
      <c r="F21" s="34">
        <v>80.23</v>
      </c>
      <c r="G21" s="34">
        <v>56.7</v>
      </c>
      <c r="H21" s="34">
        <v>64.66</v>
      </c>
      <c r="I21" s="35"/>
      <c r="J21" s="37">
        <v>100.73</v>
      </c>
      <c r="K21" s="37">
        <v>65.900000000000006</v>
      </c>
      <c r="L21" s="45">
        <v>80.34</v>
      </c>
    </row>
    <row r="22" spans="2:12" x14ac:dyDescent="0.35">
      <c r="B22" s="37">
        <v>25.74</v>
      </c>
      <c r="C22" s="37">
        <v>40.54</v>
      </c>
      <c r="D22" s="45">
        <v>23.35</v>
      </c>
      <c r="E22" s="34"/>
      <c r="F22" s="37">
        <v>83.12</v>
      </c>
      <c r="G22" s="37">
        <v>56.43</v>
      </c>
      <c r="H22" s="37">
        <v>59.55</v>
      </c>
      <c r="I22" s="35"/>
      <c r="J22" s="37">
        <v>100.67</v>
      </c>
      <c r="K22" s="37">
        <v>65.31</v>
      </c>
      <c r="L22" s="45">
        <v>80.25</v>
      </c>
    </row>
    <row r="23" spans="2:12" x14ac:dyDescent="0.35">
      <c r="B23" s="37">
        <v>21.88</v>
      </c>
      <c r="C23" s="37">
        <v>42.28</v>
      </c>
      <c r="D23" s="45">
        <v>22.02</v>
      </c>
      <c r="E23" s="34"/>
      <c r="F23" s="37">
        <v>84.09</v>
      </c>
      <c r="G23" s="37">
        <v>58.08</v>
      </c>
      <c r="H23" s="37">
        <v>62.03</v>
      </c>
      <c r="I23" s="35"/>
      <c r="J23" s="37">
        <v>99.41</v>
      </c>
      <c r="K23" s="37">
        <v>64.59</v>
      </c>
      <c r="L23" s="45">
        <v>80.12</v>
      </c>
    </row>
    <row r="24" spans="2:12" x14ac:dyDescent="0.35">
      <c r="B24" s="37">
        <v>20.65</v>
      </c>
      <c r="C24" s="37">
        <v>42.64</v>
      </c>
      <c r="D24" s="45">
        <v>23.1</v>
      </c>
      <c r="E24" s="34"/>
      <c r="F24" s="34">
        <v>87.57</v>
      </c>
      <c r="G24" s="34">
        <v>58.24</v>
      </c>
      <c r="H24" s="34">
        <v>60.32</v>
      </c>
      <c r="I24" s="35"/>
      <c r="J24" s="37">
        <v>99.51</v>
      </c>
      <c r="K24" s="37">
        <v>64.150000000000006</v>
      </c>
      <c r="L24" s="45">
        <v>81.150000000000006</v>
      </c>
    </row>
    <row r="25" spans="2:12" x14ac:dyDescent="0.35">
      <c r="B25" s="37">
        <v>22.5</v>
      </c>
      <c r="C25" s="37">
        <v>42.48</v>
      </c>
      <c r="D25" s="45">
        <v>18.05</v>
      </c>
      <c r="E25" s="34"/>
      <c r="F25" s="34">
        <v>85.8</v>
      </c>
      <c r="G25" s="34">
        <v>58.04</v>
      </c>
      <c r="H25" s="34">
        <v>59.58</v>
      </c>
      <c r="I25" s="35"/>
      <c r="J25" s="37">
        <v>99.19</v>
      </c>
      <c r="K25" s="37">
        <v>65.569999999999993</v>
      </c>
      <c r="L25" s="45">
        <v>80.37</v>
      </c>
    </row>
    <row r="26" spans="2:12" x14ac:dyDescent="0.35">
      <c r="B26" s="37">
        <v>20.56</v>
      </c>
      <c r="C26" s="37">
        <v>43.33</v>
      </c>
      <c r="D26" s="45">
        <v>17.309999999999999</v>
      </c>
      <c r="E26" s="34"/>
      <c r="F26" s="34">
        <v>87.54</v>
      </c>
      <c r="G26" s="34">
        <v>56.79</v>
      </c>
      <c r="H26" s="34">
        <v>65.05</v>
      </c>
      <c r="I26" s="35"/>
      <c r="J26" s="37">
        <v>97.14</v>
      </c>
      <c r="K26" s="37">
        <v>65.05</v>
      </c>
      <c r="L26" s="45">
        <v>80.77</v>
      </c>
    </row>
    <row r="27" spans="2:12" x14ac:dyDescent="0.35">
      <c r="B27" s="37">
        <v>25.19</v>
      </c>
      <c r="C27" s="37">
        <v>42.43</v>
      </c>
      <c r="D27" s="45">
        <v>21.03</v>
      </c>
      <c r="E27" s="34"/>
      <c r="F27" s="34">
        <v>73.83</v>
      </c>
      <c r="G27" s="34">
        <v>57.64</v>
      </c>
      <c r="H27" s="34">
        <v>64.98</v>
      </c>
      <c r="I27" s="35"/>
      <c r="J27" s="37">
        <v>99.71</v>
      </c>
      <c r="K27" s="37">
        <v>66.62</v>
      </c>
      <c r="L27" s="45">
        <v>80.540000000000006</v>
      </c>
    </row>
    <row r="28" spans="2:12" x14ac:dyDescent="0.35">
      <c r="B28" s="37">
        <v>22.62</v>
      </c>
      <c r="C28" s="37">
        <v>45.46</v>
      </c>
      <c r="D28" s="45">
        <v>22.72</v>
      </c>
      <c r="E28" s="34"/>
      <c r="F28" s="34">
        <v>78.55</v>
      </c>
      <c r="G28" s="34">
        <v>57.94</v>
      </c>
      <c r="H28" s="34">
        <v>65.989999999999995</v>
      </c>
      <c r="I28" s="35"/>
      <c r="J28" s="37">
        <v>100.66</v>
      </c>
      <c r="K28" s="37">
        <v>66.84</v>
      </c>
      <c r="L28" s="45">
        <v>79.86</v>
      </c>
    </row>
    <row r="29" spans="2:12" x14ac:dyDescent="0.35">
      <c r="B29" s="37">
        <v>21.54</v>
      </c>
      <c r="C29" s="37">
        <v>42.25</v>
      </c>
      <c r="D29" s="45">
        <v>22.57</v>
      </c>
      <c r="E29" s="34"/>
      <c r="F29" s="34">
        <v>78.73</v>
      </c>
      <c r="G29" s="34">
        <v>57.74</v>
      </c>
      <c r="H29" s="34">
        <v>67.55</v>
      </c>
      <c r="I29" s="35"/>
      <c r="J29" s="37">
        <v>100.73</v>
      </c>
      <c r="K29" s="37">
        <v>66.86</v>
      </c>
      <c r="L29" s="45">
        <v>81.23</v>
      </c>
    </row>
    <row r="30" spans="2:12" x14ac:dyDescent="0.35">
      <c r="B30" s="37">
        <v>22.38</v>
      </c>
      <c r="C30" s="37">
        <v>40.79</v>
      </c>
      <c r="D30" s="45">
        <v>21.4</v>
      </c>
      <c r="E30" s="34"/>
      <c r="F30" s="34">
        <v>81.02</v>
      </c>
      <c r="G30" s="34">
        <v>50.13</v>
      </c>
      <c r="H30" s="34">
        <v>65.569999999999993</v>
      </c>
      <c r="I30" s="35"/>
      <c r="J30" s="37">
        <v>100.47</v>
      </c>
      <c r="K30" s="37">
        <v>66.67</v>
      </c>
      <c r="L30" s="45">
        <v>80.239999999999995</v>
      </c>
    </row>
    <row r="31" spans="2:12" x14ac:dyDescent="0.35">
      <c r="B31" s="37">
        <v>24.2</v>
      </c>
      <c r="C31" s="37">
        <v>41.94</v>
      </c>
      <c r="D31" s="45">
        <v>17.55</v>
      </c>
      <c r="E31" s="34"/>
      <c r="F31" s="34">
        <v>84.72</v>
      </c>
      <c r="G31" s="34">
        <v>49.61</v>
      </c>
      <c r="H31" s="34">
        <v>60.03</v>
      </c>
      <c r="I31" s="35"/>
      <c r="J31" s="37">
        <v>100.91</v>
      </c>
      <c r="K31" s="37">
        <v>64.31</v>
      </c>
      <c r="L31" s="45">
        <v>79.45</v>
      </c>
    </row>
    <row r="32" spans="2:12" x14ac:dyDescent="0.35">
      <c r="B32" s="37">
        <v>27.17</v>
      </c>
      <c r="C32" s="37">
        <v>42.83</v>
      </c>
      <c r="D32" s="45">
        <v>18.71</v>
      </c>
      <c r="E32" s="34"/>
      <c r="F32" s="34">
        <v>85.19</v>
      </c>
      <c r="G32" s="34">
        <v>55.73</v>
      </c>
      <c r="H32" s="34">
        <v>55.47</v>
      </c>
      <c r="I32" s="35"/>
      <c r="J32" s="37">
        <v>101.06</v>
      </c>
      <c r="K32" s="37">
        <v>65.790000000000006</v>
      </c>
      <c r="L32" s="45">
        <v>79.42</v>
      </c>
    </row>
    <row r="33" spans="1:12" x14ac:dyDescent="0.35">
      <c r="B33" s="37">
        <v>27.52</v>
      </c>
      <c r="C33" s="37">
        <v>42.63</v>
      </c>
      <c r="D33" s="45">
        <v>20.38</v>
      </c>
      <c r="E33" s="34"/>
      <c r="F33" s="34">
        <v>86.61</v>
      </c>
      <c r="G33" s="34">
        <v>57.02</v>
      </c>
      <c r="H33" s="34">
        <v>64.06</v>
      </c>
      <c r="I33" s="35"/>
      <c r="J33" s="37">
        <v>100.53</v>
      </c>
      <c r="K33" s="37">
        <v>63.54</v>
      </c>
      <c r="L33" s="45">
        <v>79.069999999999993</v>
      </c>
    </row>
    <row r="34" spans="1:12" ht="15" thickBot="1" x14ac:dyDescent="0.4">
      <c r="A34" s="38"/>
      <c r="B34" s="39">
        <v>25.58</v>
      </c>
      <c r="C34" s="39">
        <v>42.31</v>
      </c>
      <c r="D34" s="46">
        <v>18.829999999999998</v>
      </c>
      <c r="E34" s="39"/>
      <c r="F34" s="39">
        <v>86.15</v>
      </c>
      <c r="G34" s="39">
        <v>55.45</v>
      </c>
      <c r="H34" s="39">
        <v>62.06</v>
      </c>
      <c r="I34" s="40"/>
      <c r="J34" s="39">
        <v>100.84</v>
      </c>
      <c r="K34" s="39">
        <v>62.95</v>
      </c>
      <c r="L34" s="46">
        <v>79.58</v>
      </c>
    </row>
    <row r="35" spans="1:12" x14ac:dyDescent="0.35">
      <c r="A35" s="28" t="s">
        <v>11</v>
      </c>
      <c r="B35" s="34">
        <f>AVERAGE(B5:B34)</f>
        <v>23.41033333333333</v>
      </c>
      <c r="C35" s="34">
        <f>AVERAGE(C5:C34)</f>
        <v>41.915666666666667</v>
      </c>
      <c r="D35" s="34">
        <f>AVERAGE(D5:D34)</f>
        <v>19.604000000000003</v>
      </c>
      <c r="E35" s="35" t="s">
        <v>11</v>
      </c>
      <c r="F35" s="34">
        <f>AVERAGE(F5:F34)</f>
        <v>81.987333333333325</v>
      </c>
      <c r="G35" s="34">
        <f>AVERAGE(G5:G34)</f>
        <v>56.596333333333341</v>
      </c>
      <c r="H35" s="34">
        <f>AVERAGE(H5:H34)</f>
        <v>62.979333333333322</v>
      </c>
      <c r="I35" s="35" t="s">
        <v>11</v>
      </c>
      <c r="J35" s="34">
        <f>AVERAGE(J5:J34)</f>
        <v>99.320999999999984</v>
      </c>
      <c r="K35" s="34">
        <f>AVERAGE(K5:K34)</f>
        <v>65.160333333333327</v>
      </c>
      <c r="L35" s="34">
        <f>AVERAGE(L5:L34)</f>
        <v>80.407999999999987</v>
      </c>
    </row>
    <row r="36" spans="1:12" x14ac:dyDescent="0.35">
      <c r="A36" s="28" t="s">
        <v>12</v>
      </c>
      <c r="B36" s="34">
        <f>_xlfn.STDEV.S(B5:B34)</f>
        <v>2.1999709768200524</v>
      </c>
      <c r="C36" s="34">
        <f>_xlfn.STDEV.S(C5:C34)</f>
        <v>1.1008576071701404</v>
      </c>
      <c r="D36" s="34">
        <f>_xlfn.STDEV.S(D5:D34)</f>
        <v>2.922658921669361</v>
      </c>
      <c r="E36" s="35" t="s">
        <v>12</v>
      </c>
      <c r="F36" s="34">
        <f>_xlfn.STDEV.S(F5:F34)</f>
        <v>4.7520753602910233</v>
      </c>
      <c r="G36" s="34">
        <f>_xlfn.STDEV.S(G5:G34)</f>
        <v>2.8187457266068479</v>
      </c>
      <c r="H36" s="34">
        <f>_xlfn.STDEV.S(H5:H34)</f>
        <v>5.3540026492163859</v>
      </c>
      <c r="I36" s="35" t="s">
        <v>12</v>
      </c>
      <c r="J36" s="34">
        <f>_xlfn.STDEV.S(J5:J34)</f>
        <v>1.674707076805807</v>
      </c>
      <c r="K36" s="34">
        <f>_xlfn.STDEV.S(K5:K34)</f>
        <v>1.1371485310236285</v>
      </c>
      <c r="L36" s="34">
        <f>_xlfn.STDEV.S(L5:L34)</f>
        <v>0.61472393579669604</v>
      </c>
    </row>
    <row r="37" spans="1:12" x14ac:dyDescent="0.35">
      <c r="A37" s="28" t="s">
        <v>28</v>
      </c>
      <c r="B37" s="34">
        <f>_xlfn.CONFIDENCE.T(0.05,B36,30)</f>
        <v>0.82148266343431975</v>
      </c>
      <c r="C37" s="34">
        <f>_xlfn.CONFIDENCE.T(0.05,C36,30)</f>
        <v>0.41106698621416843</v>
      </c>
      <c r="D37" s="34">
        <f>_xlfn.CONFIDENCE.T(0.05,D36,30)</f>
        <v>1.091338777002151</v>
      </c>
      <c r="E37" s="35" t="s">
        <v>28</v>
      </c>
      <c r="F37" s="34">
        <f>_xlfn.CONFIDENCE.T(0.05,F36,30)</f>
        <v>1.7744541018696283</v>
      </c>
      <c r="G37" s="34">
        <f>_xlfn.CONFIDENCE.T(0.05,G36,30)</f>
        <v>1.0525369522756673</v>
      </c>
      <c r="H37" s="34">
        <f>_xlfn.CONFIDENCE.T(0.05,H36,30)</f>
        <v>1.9992174454365248</v>
      </c>
      <c r="I37" s="35" t="s">
        <v>28</v>
      </c>
      <c r="J37" s="34">
        <f>_xlfn.CONFIDENCE.T(0.05,J36,30)</f>
        <v>0.62534589975150734</v>
      </c>
      <c r="K37" s="34">
        <f>_xlfn.CONFIDENCE.T(0.05,K36,30)</f>
        <v>0.42461823988968178</v>
      </c>
      <c r="L37" s="34">
        <f>_xlfn.CONFIDENCE.T(0.05,L36,30)</f>
        <v>0.22954169003857872</v>
      </c>
    </row>
  </sheetData>
  <mergeCells count="6">
    <mergeCell ref="B3:D3"/>
    <mergeCell ref="B1:D1"/>
    <mergeCell ref="F1:H1"/>
    <mergeCell ref="F3:H3"/>
    <mergeCell ref="J1:L1"/>
    <mergeCell ref="J3:L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Static_H2O_soda-lime</vt:lpstr>
      <vt:lpstr>Static_H2O_borosilicate</vt:lpstr>
      <vt:lpstr>Dynamic_H2O_borosilicate</vt:lpstr>
      <vt:lpstr>Dynamic_H2O_soda-lime</vt:lpstr>
      <vt:lpstr>OWRK_soda-lime</vt:lpstr>
      <vt:lpstr>OWRK_borosilicate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Sygusch, Johanna (FWGP) - 128772</dc:creator>
  <cp:lastModifiedBy>Sygusch, Johanna (FWGP) - 128772</cp:lastModifiedBy>
  <dcterms:created xsi:type="dcterms:W3CDTF">2019-11-06T07:37:36Z</dcterms:created>
  <dcterms:modified xsi:type="dcterms:W3CDTF">2025-03-25T09:36:32Z</dcterms:modified>
</cp:coreProperties>
</file>