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WOM-C\Publications_in_preparation\NI_IonEnergyVariation_Aniruddh\empirical Model\"/>
    </mc:Choice>
  </mc:AlternateContent>
  <bookViews>
    <workbookView xWindow="240" yWindow="75" windowWidth="18780" windowHeight="12405" tabRatio="631" activeTab="6"/>
  </bookViews>
  <sheets>
    <sheet name="8MeV" sheetId="39" r:id="rId1"/>
    <sheet name="5MeV" sheetId="43" r:id="rId2"/>
    <sheet name="2MeV" sheetId="44" r:id="rId3"/>
    <sheet name="1MeV" sheetId="45" r:id="rId4"/>
    <sheet name="500keV" sheetId="46" r:id="rId5"/>
    <sheet name="Resumen-1" sheetId="42" r:id="rId6"/>
    <sheet name="Resumen-2" sheetId="47" r:id="rId7"/>
    <sheet name="Resumen-2 (2)" sheetId="48" r:id="rId8"/>
  </sheets>
  <calcPr calcId="162913"/>
</workbook>
</file>

<file path=xl/calcChain.xml><?xml version="1.0" encoding="utf-8"?>
<calcChain xmlns="http://schemas.openxmlformats.org/spreadsheetml/2006/main">
  <c r="P107" i="48" l="1"/>
  <c r="Z81" i="48"/>
  <c r="F74" i="48"/>
  <c r="Z70" i="48"/>
  <c r="P64" i="48"/>
  <c r="F58" i="48"/>
  <c r="Z54" i="48"/>
  <c r="P52" i="48"/>
  <c r="Z46" i="48"/>
  <c r="P44" i="48"/>
  <c r="F42" i="48"/>
  <c r="Y38" i="48"/>
  <c r="E38" i="48"/>
  <c r="O36" i="48"/>
  <c r="E34" i="48"/>
  <c r="O32" i="48"/>
  <c r="O28" i="48"/>
  <c r="Y26" i="48"/>
  <c r="E26" i="48"/>
  <c r="O24" i="48"/>
  <c r="E24" i="48"/>
  <c r="O23" i="48"/>
  <c r="Y22" i="48"/>
  <c r="O21" i="48"/>
  <c r="Y20" i="48"/>
  <c r="E20" i="48"/>
  <c r="E19" i="48"/>
  <c r="Y18" i="48"/>
  <c r="E18" i="48"/>
  <c r="O16" i="48"/>
  <c r="Y15" i="48"/>
  <c r="O15" i="48"/>
  <c r="O14" i="48"/>
  <c r="E14" i="48"/>
  <c r="E13" i="48"/>
  <c r="E12" i="48"/>
  <c r="Y11" i="48"/>
  <c r="O11" i="48"/>
  <c r="Y10" i="48"/>
  <c r="V7" i="48"/>
  <c r="Z42" i="48" s="1"/>
  <c r="Q7" i="48"/>
  <c r="T15" i="48" s="1"/>
  <c r="L7" i="48"/>
  <c r="P99" i="48" s="1"/>
  <c r="G7" i="48"/>
  <c r="B7" i="48"/>
  <c r="F101" i="48" s="1"/>
  <c r="T13" i="48" l="1"/>
  <c r="T11" i="48"/>
  <c r="Y13" i="48"/>
  <c r="E16" i="48"/>
  <c r="O18" i="48"/>
  <c r="E21" i="48"/>
  <c r="Y23" i="48"/>
  <c r="E28" i="48"/>
  <c r="Y32" i="48"/>
  <c r="O38" i="48"/>
  <c r="F46" i="48"/>
  <c r="P56" i="48"/>
  <c r="P72" i="48"/>
  <c r="O34" i="48"/>
  <c r="Z58" i="48"/>
  <c r="E10" i="48"/>
  <c r="O12" i="48"/>
  <c r="Y14" i="48"/>
  <c r="E17" i="48"/>
  <c r="O19" i="48"/>
  <c r="E22" i="48"/>
  <c r="Y24" i="48"/>
  <c r="E30" i="48"/>
  <c r="Y34" i="48"/>
  <c r="O40" i="48"/>
  <c r="F50" i="48"/>
  <c r="E60" i="48"/>
  <c r="F85" i="48"/>
  <c r="Y16" i="48"/>
  <c r="Y21" i="48"/>
  <c r="Y28" i="48"/>
  <c r="E40" i="48"/>
  <c r="P48" i="48"/>
  <c r="O10" i="48"/>
  <c r="Y12" i="48"/>
  <c r="E15" i="48"/>
  <c r="O17" i="48"/>
  <c r="Y19" i="48"/>
  <c r="O22" i="48"/>
  <c r="E25" i="48"/>
  <c r="O30" i="48"/>
  <c r="E36" i="48"/>
  <c r="Y40" i="48"/>
  <c r="Z50" i="48"/>
  <c r="Z62" i="48"/>
  <c r="P91" i="48"/>
  <c r="T17" i="48"/>
  <c r="Y30" i="48"/>
  <c r="Z97" i="48"/>
  <c r="E11" i="48"/>
  <c r="O13" i="48"/>
  <c r="Y17" i="48"/>
  <c r="O20" i="48"/>
  <c r="E23" i="48"/>
  <c r="O26" i="48"/>
  <c r="E32" i="48"/>
  <c r="Y36" i="48"/>
  <c r="F54" i="48"/>
  <c r="F66" i="48"/>
  <c r="J108" i="48"/>
  <c r="J106" i="48"/>
  <c r="J104" i="48"/>
  <c r="J102" i="48"/>
  <c r="J100" i="48"/>
  <c r="J98" i="48"/>
  <c r="J96" i="48"/>
  <c r="J94" i="48"/>
  <c r="J92" i="48"/>
  <c r="J90" i="48"/>
  <c r="J88" i="48"/>
  <c r="J86" i="48"/>
  <c r="J84" i="48"/>
  <c r="J82" i="48"/>
  <c r="J80" i="48"/>
  <c r="J78" i="48"/>
  <c r="J76" i="48"/>
  <c r="K109" i="48"/>
  <c r="K107" i="48"/>
  <c r="K105" i="48"/>
  <c r="K103" i="48"/>
  <c r="K101" i="48"/>
  <c r="K99" i="48"/>
  <c r="K97" i="48"/>
  <c r="K95" i="48"/>
  <c r="K93" i="48"/>
  <c r="K91" i="48"/>
  <c r="K89" i="48"/>
  <c r="K87" i="48"/>
  <c r="K85" i="48"/>
  <c r="K83" i="48"/>
  <c r="K81" i="48"/>
  <c r="K79" i="48"/>
  <c r="K77" i="48"/>
  <c r="J107" i="48"/>
  <c r="J103" i="48"/>
  <c r="J99" i="48"/>
  <c r="J95" i="48"/>
  <c r="J91" i="48"/>
  <c r="J87" i="48"/>
  <c r="J83" i="48"/>
  <c r="J79" i="48"/>
  <c r="J75" i="48"/>
  <c r="J73" i="48"/>
  <c r="J71" i="48"/>
  <c r="J69" i="48"/>
  <c r="J67" i="48"/>
  <c r="J65" i="48"/>
  <c r="J63" i="48"/>
  <c r="J61" i="48"/>
  <c r="J109" i="48"/>
  <c r="J105" i="48"/>
  <c r="J101" i="48"/>
  <c r="J97" i="48"/>
  <c r="J93" i="48"/>
  <c r="J89" i="48"/>
  <c r="J85" i="48"/>
  <c r="J81" i="48"/>
  <c r="J77" i="48"/>
  <c r="J74" i="48"/>
  <c r="J72" i="48"/>
  <c r="J70" i="48"/>
  <c r="J68" i="48"/>
  <c r="J66" i="48"/>
  <c r="J64" i="48"/>
  <c r="J62" i="48"/>
  <c r="J60" i="48"/>
  <c r="K102" i="48"/>
  <c r="K94" i="48"/>
  <c r="K86" i="48"/>
  <c r="K78" i="48"/>
  <c r="K72" i="48"/>
  <c r="K68" i="48"/>
  <c r="K64" i="48"/>
  <c r="K59" i="48"/>
  <c r="J57" i="48"/>
  <c r="J55" i="48"/>
  <c r="J53" i="48"/>
  <c r="J51" i="48"/>
  <c r="J49" i="48"/>
  <c r="J47" i="48"/>
  <c r="J45" i="48"/>
  <c r="J43" i="48"/>
  <c r="K108" i="48"/>
  <c r="K100" i="48"/>
  <c r="K92" i="48"/>
  <c r="K84" i="48"/>
  <c r="K76" i="48"/>
  <c r="K75" i="48"/>
  <c r="K71" i="48"/>
  <c r="K67" i="48"/>
  <c r="K63" i="48"/>
  <c r="K60" i="48"/>
  <c r="J59" i="48"/>
  <c r="K58" i="48"/>
  <c r="K56" i="48"/>
  <c r="K54" i="48"/>
  <c r="K52" i="48"/>
  <c r="K50" i="48"/>
  <c r="K48" i="48"/>
  <c r="K46" i="48"/>
  <c r="K44" i="48"/>
  <c r="K42" i="48"/>
  <c r="K106" i="48"/>
  <c r="K90" i="48"/>
  <c r="K70" i="48"/>
  <c r="K62" i="48"/>
  <c r="J56" i="48"/>
  <c r="J52" i="48"/>
  <c r="J48" i="48"/>
  <c r="J44" i="48"/>
  <c r="K40" i="48"/>
  <c r="K38" i="48"/>
  <c r="K36" i="48"/>
  <c r="K34" i="48"/>
  <c r="K32" i="48"/>
  <c r="K30" i="48"/>
  <c r="K28" i="48"/>
  <c r="K26" i="48"/>
  <c r="K98" i="48"/>
  <c r="K82" i="48"/>
  <c r="K74" i="48"/>
  <c r="K66" i="48"/>
  <c r="J58" i="48"/>
  <c r="J54" i="48"/>
  <c r="J50" i="48"/>
  <c r="J46" i="48"/>
  <c r="J42" i="48"/>
  <c r="K41" i="48"/>
  <c r="K39" i="48"/>
  <c r="K37" i="48"/>
  <c r="K35" i="48"/>
  <c r="K33" i="48"/>
  <c r="K31" i="48"/>
  <c r="K29" i="48"/>
  <c r="K27" i="48"/>
  <c r="K25" i="48"/>
  <c r="J11" i="48"/>
  <c r="T108" i="48"/>
  <c r="T106" i="48"/>
  <c r="T104" i="48"/>
  <c r="T102" i="48"/>
  <c r="T100" i="48"/>
  <c r="T98" i="48"/>
  <c r="T96" i="48"/>
  <c r="T94" i="48"/>
  <c r="T92" i="48"/>
  <c r="T90" i="48"/>
  <c r="T88" i="48"/>
  <c r="T86" i="48"/>
  <c r="T84" i="48"/>
  <c r="T82" i="48"/>
  <c r="T80" i="48"/>
  <c r="T78" i="48"/>
  <c r="T76" i="48"/>
  <c r="U109" i="48"/>
  <c r="U107" i="48"/>
  <c r="U105" i="48"/>
  <c r="U103" i="48"/>
  <c r="U101" i="48"/>
  <c r="U99" i="48"/>
  <c r="U97" i="48"/>
  <c r="U95" i="48"/>
  <c r="U93" i="48"/>
  <c r="U91" i="48"/>
  <c r="U89" i="48"/>
  <c r="U87" i="48"/>
  <c r="U85" i="48"/>
  <c r="U83" i="48"/>
  <c r="U81" i="48"/>
  <c r="U79" i="48"/>
  <c r="U77" i="48"/>
  <c r="T109" i="48"/>
  <c r="T105" i="48"/>
  <c r="T101" i="48"/>
  <c r="T97" i="48"/>
  <c r="T93" i="48"/>
  <c r="T89" i="48"/>
  <c r="T85" i="48"/>
  <c r="T81" i="48"/>
  <c r="T77" i="48"/>
  <c r="T75" i="48"/>
  <c r="T73" i="48"/>
  <c r="T71" i="48"/>
  <c r="T69" i="48"/>
  <c r="T67" i="48"/>
  <c r="T65" i="48"/>
  <c r="T63" i="48"/>
  <c r="T61" i="48"/>
  <c r="T107" i="48"/>
  <c r="T103" i="48"/>
  <c r="T99" i="48"/>
  <c r="T95" i="48"/>
  <c r="T91" i="48"/>
  <c r="T87" i="48"/>
  <c r="T83" i="48"/>
  <c r="T79" i="48"/>
  <c r="T74" i="48"/>
  <c r="T72" i="48"/>
  <c r="T70" i="48"/>
  <c r="T68" i="48"/>
  <c r="T66" i="48"/>
  <c r="T64" i="48"/>
  <c r="T62" i="48"/>
  <c r="T60" i="48"/>
  <c r="U108" i="48"/>
  <c r="U100" i="48"/>
  <c r="U92" i="48"/>
  <c r="U84" i="48"/>
  <c r="U76" i="48"/>
  <c r="U74" i="48"/>
  <c r="U70" i="48"/>
  <c r="U66" i="48"/>
  <c r="U62" i="48"/>
  <c r="T57" i="48"/>
  <c r="T55" i="48"/>
  <c r="T53" i="48"/>
  <c r="T51" i="48"/>
  <c r="T49" i="48"/>
  <c r="T47" i="48"/>
  <c r="T45" i="48"/>
  <c r="T43" i="48"/>
  <c r="U106" i="48"/>
  <c r="U98" i="48"/>
  <c r="U90" i="48"/>
  <c r="U82" i="48"/>
  <c r="U73" i="48"/>
  <c r="U69" i="48"/>
  <c r="U65" i="48"/>
  <c r="U61" i="48"/>
  <c r="U59" i="48"/>
  <c r="U58" i="48"/>
  <c r="U56" i="48"/>
  <c r="U54" i="48"/>
  <c r="U52" i="48"/>
  <c r="U50" i="48"/>
  <c r="U48" i="48"/>
  <c r="U46" i="48"/>
  <c r="U44" i="48"/>
  <c r="U42" i="48"/>
  <c r="U96" i="48"/>
  <c r="U80" i="48"/>
  <c r="U68" i="48"/>
  <c r="U60" i="48"/>
  <c r="T59" i="48"/>
  <c r="T58" i="48"/>
  <c r="T54" i="48"/>
  <c r="T50" i="48"/>
  <c r="T46" i="48"/>
  <c r="T42" i="48"/>
  <c r="U40" i="48"/>
  <c r="U38" i="48"/>
  <c r="U36" i="48"/>
  <c r="U34" i="48"/>
  <c r="U32" i="48"/>
  <c r="U30" i="48"/>
  <c r="U28" i="48"/>
  <c r="U26" i="48"/>
  <c r="U104" i="48"/>
  <c r="U88" i="48"/>
  <c r="U72" i="48"/>
  <c r="U64" i="48"/>
  <c r="T56" i="48"/>
  <c r="T52" i="48"/>
  <c r="T48" i="48"/>
  <c r="T44" i="48"/>
  <c r="U41" i="48"/>
  <c r="U39" i="48"/>
  <c r="U37" i="48"/>
  <c r="U35" i="48"/>
  <c r="U33" i="48"/>
  <c r="U31" i="48"/>
  <c r="U29" i="48"/>
  <c r="U27" i="48"/>
  <c r="U25" i="48"/>
  <c r="J10" i="48"/>
  <c r="T10" i="48"/>
  <c r="J12" i="48"/>
  <c r="T12" i="48"/>
  <c r="J14" i="48"/>
  <c r="T14" i="48"/>
  <c r="J16" i="48"/>
  <c r="T16" i="48"/>
  <c r="J18" i="48"/>
  <c r="T18" i="48"/>
  <c r="J20" i="48"/>
  <c r="T20" i="48"/>
  <c r="J22" i="48"/>
  <c r="T22" i="48"/>
  <c r="J24" i="48"/>
  <c r="T24" i="48"/>
  <c r="T25" i="48"/>
  <c r="J27" i="48"/>
  <c r="T29" i="48"/>
  <c r="J31" i="48"/>
  <c r="T33" i="48"/>
  <c r="J35" i="48"/>
  <c r="T37" i="48"/>
  <c r="J39" i="48"/>
  <c r="T41" i="48"/>
  <c r="U47" i="48"/>
  <c r="K49" i="48"/>
  <c r="U55" i="48"/>
  <c r="K57" i="48"/>
  <c r="K61" i="48"/>
  <c r="U67" i="48"/>
  <c r="U78" i="48"/>
  <c r="K104" i="48"/>
  <c r="E109" i="48"/>
  <c r="E107" i="48"/>
  <c r="E105" i="48"/>
  <c r="E103" i="48"/>
  <c r="E101" i="48"/>
  <c r="E99" i="48"/>
  <c r="E97" i="48"/>
  <c r="E95" i="48"/>
  <c r="E93" i="48"/>
  <c r="E91" i="48"/>
  <c r="E89" i="48"/>
  <c r="E87" i="48"/>
  <c r="E85" i="48"/>
  <c r="E83" i="48"/>
  <c r="E81" i="48"/>
  <c r="E79" i="48"/>
  <c r="E77" i="48"/>
  <c r="F108" i="48"/>
  <c r="F106" i="48"/>
  <c r="F104" i="48"/>
  <c r="F102" i="48"/>
  <c r="F100" i="48"/>
  <c r="F98" i="48"/>
  <c r="F96" i="48"/>
  <c r="F94" i="48"/>
  <c r="F92" i="48"/>
  <c r="F90" i="48"/>
  <c r="F88" i="48"/>
  <c r="F86" i="48"/>
  <c r="F84" i="48"/>
  <c r="F82" i="48"/>
  <c r="F80" i="48"/>
  <c r="F78" i="48"/>
  <c r="F76" i="48"/>
  <c r="E108" i="48"/>
  <c r="E104" i="48"/>
  <c r="E100" i="48"/>
  <c r="E96" i="48"/>
  <c r="E92" i="48"/>
  <c r="E88" i="48"/>
  <c r="E84" i="48"/>
  <c r="E80" i="48"/>
  <c r="E76" i="48"/>
  <c r="E74" i="48"/>
  <c r="E72" i="48"/>
  <c r="E70" i="48"/>
  <c r="E68" i="48"/>
  <c r="E66" i="48"/>
  <c r="E64" i="48"/>
  <c r="E62" i="48"/>
  <c r="E106" i="48"/>
  <c r="E102" i="48"/>
  <c r="E98" i="48"/>
  <c r="E94" i="48"/>
  <c r="E90" i="48"/>
  <c r="E86" i="48"/>
  <c r="E82" i="48"/>
  <c r="E78" i="48"/>
  <c r="E75" i="48"/>
  <c r="E73" i="48"/>
  <c r="E71" i="48"/>
  <c r="E69" i="48"/>
  <c r="E67" i="48"/>
  <c r="E65" i="48"/>
  <c r="E63" i="48"/>
  <c r="E61" i="48"/>
  <c r="E59" i="48"/>
  <c r="F107" i="48"/>
  <c r="F99" i="48"/>
  <c r="F91" i="48"/>
  <c r="F83" i="48"/>
  <c r="F73" i="48"/>
  <c r="F69" i="48"/>
  <c r="F65" i="48"/>
  <c r="F61" i="48"/>
  <c r="E58" i="48"/>
  <c r="E56" i="48"/>
  <c r="E54" i="48"/>
  <c r="E52" i="48"/>
  <c r="E50" i="48"/>
  <c r="E48" i="48"/>
  <c r="E46" i="48"/>
  <c r="E44" i="48"/>
  <c r="E42" i="48"/>
  <c r="F105" i="48"/>
  <c r="F97" i="48"/>
  <c r="F89" i="48"/>
  <c r="F81" i="48"/>
  <c r="F72" i="48"/>
  <c r="F68" i="48"/>
  <c r="F64" i="48"/>
  <c r="F57" i="48"/>
  <c r="F55" i="48"/>
  <c r="F53" i="48"/>
  <c r="F51" i="48"/>
  <c r="F49" i="48"/>
  <c r="F47" i="48"/>
  <c r="F45" i="48"/>
  <c r="F43" i="48"/>
  <c r="F103" i="48"/>
  <c r="F87" i="48"/>
  <c r="F75" i="48"/>
  <c r="F67" i="48"/>
  <c r="E57" i="48"/>
  <c r="E53" i="48"/>
  <c r="E49" i="48"/>
  <c r="E45" i="48"/>
  <c r="F41" i="48"/>
  <c r="F39" i="48"/>
  <c r="F37" i="48"/>
  <c r="F35" i="48"/>
  <c r="F33" i="48"/>
  <c r="F31" i="48"/>
  <c r="F29" i="48"/>
  <c r="F27" i="48"/>
  <c r="F95" i="48"/>
  <c r="F79" i="48"/>
  <c r="F71" i="48"/>
  <c r="F63" i="48"/>
  <c r="F60" i="48"/>
  <c r="F59" i="48"/>
  <c r="E55" i="48"/>
  <c r="E51" i="48"/>
  <c r="E47" i="48"/>
  <c r="E43" i="48"/>
  <c r="F40" i="48"/>
  <c r="F38" i="48"/>
  <c r="F36" i="48"/>
  <c r="F34" i="48"/>
  <c r="F32" i="48"/>
  <c r="F30" i="48"/>
  <c r="F28" i="48"/>
  <c r="F26" i="48"/>
  <c r="Z109" i="48"/>
  <c r="Y109" i="48"/>
  <c r="Y107" i="48"/>
  <c r="Y105" i="48"/>
  <c r="Y103" i="48"/>
  <c r="Y101" i="48"/>
  <c r="Y99" i="48"/>
  <c r="Y97" i="48"/>
  <c r="Y95" i="48"/>
  <c r="Y93" i="48"/>
  <c r="Y91" i="48"/>
  <c r="Y89" i="48"/>
  <c r="Y87" i="48"/>
  <c r="Y85" i="48"/>
  <c r="Y83" i="48"/>
  <c r="Y81" i="48"/>
  <c r="Y79" i="48"/>
  <c r="Y77" i="48"/>
  <c r="Z108" i="48"/>
  <c r="Z106" i="48"/>
  <c r="Z104" i="48"/>
  <c r="Z102" i="48"/>
  <c r="Z100" i="48"/>
  <c r="Z98" i="48"/>
  <c r="Z96" i="48"/>
  <c r="Z94" i="48"/>
  <c r="Z92" i="48"/>
  <c r="Z90" i="48"/>
  <c r="Z88" i="48"/>
  <c r="Z86" i="48"/>
  <c r="Z84" i="48"/>
  <c r="Z82" i="48"/>
  <c r="Z80" i="48"/>
  <c r="Z78" i="48"/>
  <c r="Z76" i="48"/>
  <c r="Y108" i="48"/>
  <c r="Y104" i="48"/>
  <c r="Y100" i="48"/>
  <c r="Y96" i="48"/>
  <c r="Y92" i="48"/>
  <c r="Y88" i="48"/>
  <c r="Y84" i="48"/>
  <c r="Y80" i="48"/>
  <c r="Y76" i="48"/>
  <c r="Y74" i="48"/>
  <c r="Y72" i="48"/>
  <c r="Y70" i="48"/>
  <c r="Y68" i="48"/>
  <c r="Y66" i="48"/>
  <c r="Y64" i="48"/>
  <c r="Y62" i="48"/>
  <c r="Y60" i="48"/>
  <c r="Y106" i="48"/>
  <c r="Y102" i="48"/>
  <c r="Y98" i="48"/>
  <c r="Y94" i="48"/>
  <c r="Y90" i="48"/>
  <c r="Y86" i="48"/>
  <c r="Y82" i="48"/>
  <c r="Y78" i="48"/>
  <c r="Y75" i="48"/>
  <c r="Y73" i="48"/>
  <c r="Y71" i="48"/>
  <c r="Y69" i="48"/>
  <c r="Y67" i="48"/>
  <c r="Y65" i="48"/>
  <c r="Y63" i="48"/>
  <c r="Y61" i="48"/>
  <c r="Y59" i="48"/>
  <c r="Z103" i="48"/>
  <c r="Z95" i="48"/>
  <c r="Z87" i="48"/>
  <c r="Z79" i="48"/>
  <c r="Z73" i="48"/>
  <c r="Z69" i="48"/>
  <c r="Z65" i="48"/>
  <c r="Z61" i="48"/>
  <c r="Z59" i="48"/>
  <c r="Y58" i="48"/>
  <c r="Y56" i="48"/>
  <c r="Y54" i="48"/>
  <c r="Y52" i="48"/>
  <c r="Y50" i="48"/>
  <c r="Y48" i="48"/>
  <c r="Y46" i="48"/>
  <c r="Y44" i="48"/>
  <c r="Y42" i="48"/>
  <c r="Z101" i="48"/>
  <c r="Z93" i="48"/>
  <c r="Z85" i="48"/>
  <c r="Z77" i="48"/>
  <c r="Z72" i="48"/>
  <c r="Z68" i="48"/>
  <c r="Z64" i="48"/>
  <c r="Z60" i="48"/>
  <c r="Z57" i="48"/>
  <c r="Z55" i="48"/>
  <c r="Z53" i="48"/>
  <c r="Z51" i="48"/>
  <c r="Z49" i="48"/>
  <c r="Z47" i="48"/>
  <c r="Z45" i="48"/>
  <c r="Z43" i="48"/>
  <c r="Z99" i="48"/>
  <c r="Z83" i="48"/>
  <c r="Z71" i="48"/>
  <c r="Z63" i="48"/>
  <c r="Y57" i="48"/>
  <c r="Y53" i="48"/>
  <c r="Y49" i="48"/>
  <c r="Y45" i="48"/>
  <c r="Z41" i="48"/>
  <c r="Z39" i="48"/>
  <c r="Z37" i="48"/>
  <c r="Z35" i="48"/>
  <c r="Z33" i="48"/>
  <c r="Z31" i="48"/>
  <c r="Z29" i="48"/>
  <c r="Z27" i="48"/>
  <c r="Z25" i="48"/>
  <c r="Z107" i="48"/>
  <c r="Z91" i="48"/>
  <c r="Z75" i="48"/>
  <c r="Z67" i="48"/>
  <c r="Y55" i="48"/>
  <c r="Y51" i="48"/>
  <c r="Y47" i="48"/>
  <c r="Y43" i="48"/>
  <c r="Z40" i="48"/>
  <c r="Z38" i="48"/>
  <c r="Z36" i="48"/>
  <c r="Z34" i="48"/>
  <c r="Z32" i="48"/>
  <c r="Z30" i="48"/>
  <c r="Z28" i="48"/>
  <c r="Z26" i="48"/>
  <c r="K10" i="48"/>
  <c r="U10" i="48"/>
  <c r="F11" i="48"/>
  <c r="P11" i="48"/>
  <c r="Z11" i="48"/>
  <c r="K12" i="48"/>
  <c r="U12" i="48"/>
  <c r="F13" i="48"/>
  <c r="P13" i="48"/>
  <c r="Z13" i="48"/>
  <c r="K14" i="48"/>
  <c r="U14" i="48"/>
  <c r="F15" i="48"/>
  <c r="P15" i="48"/>
  <c r="Z15" i="48"/>
  <c r="K16" i="48"/>
  <c r="U16" i="48"/>
  <c r="F17" i="48"/>
  <c r="P17" i="48"/>
  <c r="Z17" i="48"/>
  <c r="K18" i="48"/>
  <c r="U18" i="48"/>
  <c r="F19" i="48"/>
  <c r="P19" i="48"/>
  <c r="Z19" i="48"/>
  <c r="K20" i="48"/>
  <c r="U20" i="48"/>
  <c r="F21" i="48"/>
  <c r="P21" i="48"/>
  <c r="Z21" i="48"/>
  <c r="K22" i="48"/>
  <c r="U22" i="48"/>
  <c r="F23" i="48"/>
  <c r="P23" i="48"/>
  <c r="Z23" i="48"/>
  <c r="K24" i="48"/>
  <c r="U24" i="48"/>
  <c r="F25" i="48"/>
  <c r="Y25" i="48"/>
  <c r="T26" i="48"/>
  <c r="O27" i="48"/>
  <c r="J28" i="48"/>
  <c r="E29" i="48"/>
  <c r="Y29" i="48"/>
  <c r="T30" i="48"/>
  <c r="O31" i="48"/>
  <c r="J32" i="48"/>
  <c r="E33" i="48"/>
  <c r="Y33" i="48"/>
  <c r="T34" i="48"/>
  <c r="O35" i="48"/>
  <c r="J36" i="48"/>
  <c r="E37" i="48"/>
  <c r="Y37" i="48"/>
  <c r="T38" i="48"/>
  <c r="O39" i="48"/>
  <c r="J40" i="48"/>
  <c r="E41" i="48"/>
  <c r="Y41" i="48"/>
  <c r="K43" i="48"/>
  <c r="Z44" i="48"/>
  <c r="P46" i="48"/>
  <c r="F48" i="48"/>
  <c r="U49" i="48"/>
  <c r="K51" i="48"/>
  <c r="Z52" i="48"/>
  <c r="P54" i="48"/>
  <c r="F56" i="48"/>
  <c r="U57" i="48"/>
  <c r="P59" i="48"/>
  <c r="F62" i="48"/>
  <c r="K65" i="48"/>
  <c r="P68" i="48"/>
  <c r="U71" i="48"/>
  <c r="Z74" i="48"/>
  <c r="K80" i="48"/>
  <c r="U86" i="48"/>
  <c r="F93" i="48"/>
  <c r="Z105" i="48"/>
  <c r="J13" i="48"/>
  <c r="J15" i="48"/>
  <c r="J17" i="48"/>
  <c r="J19" i="48"/>
  <c r="T19" i="48"/>
  <c r="J21" i="48"/>
  <c r="T21" i="48"/>
  <c r="J23" i="48"/>
  <c r="T23" i="48"/>
  <c r="J25" i="48"/>
  <c r="T27" i="48"/>
  <c r="J29" i="48"/>
  <c r="T31" i="48"/>
  <c r="J33" i="48"/>
  <c r="T35" i="48"/>
  <c r="J37" i="48"/>
  <c r="T39" i="48"/>
  <c r="J41" i="48"/>
  <c r="U43" i="48"/>
  <c r="K45" i="48"/>
  <c r="U51" i="48"/>
  <c r="K53" i="48"/>
  <c r="K69" i="48"/>
  <c r="U75" i="48"/>
  <c r="K88" i="48"/>
  <c r="U94" i="48"/>
  <c r="O109" i="48"/>
  <c r="O107" i="48"/>
  <c r="O105" i="48"/>
  <c r="O103" i="48"/>
  <c r="O101" i="48"/>
  <c r="O99" i="48"/>
  <c r="O97" i="48"/>
  <c r="O95" i="48"/>
  <c r="O93" i="48"/>
  <c r="O91" i="48"/>
  <c r="O89" i="48"/>
  <c r="O87" i="48"/>
  <c r="O85" i="48"/>
  <c r="O83" i="48"/>
  <c r="O81" i="48"/>
  <c r="O79" i="48"/>
  <c r="O77" i="48"/>
  <c r="P108" i="48"/>
  <c r="P106" i="48"/>
  <c r="P104" i="48"/>
  <c r="P102" i="48"/>
  <c r="P100" i="48"/>
  <c r="P98" i="48"/>
  <c r="P96" i="48"/>
  <c r="P94" i="48"/>
  <c r="P92" i="48"/>
  <c r="P90" i="48"/>
  <c r="P88" i="48"/>
  <c r="P86" i="48"/>
  <c r="P84" i="48"/>
  <c r="P82" i="48"/>
  <c r="P80" i="48"/>
  <c r="P78" i="48"/>
  <c r="P76" i="48"/>
  <c r="O106" i="48"/>
  <c r="O102" i="48"/>
  <c r="O98" i="48"/>
  <c r="O94" i="48"/>
  <c r="O90" i="48"/>
  <c r="O86" i="48"/>
  <c r="O82" i="48"/>
  <c r="O78" i="48"/>
  <c r="O74" i="48"/>
  <c r="O72" i="48"/>
  <c r="O70" i="48"/>
  <c r="O68" i="48"/>
  <c r="O66" i="48"/>
  <c r="O64" i="48"/>
  <c r="O62" i="48"/>
  <c r="O108" i="48"/>
  <c r="O104" i="48"/>
  <c r="O100" i="48"/>
  <c r="O96" i="48"/>
  <c r="O92" i="48"/>
  <c r="O88" i="48"/>
  <c r="O84" i="48"/>
  <c r="O80" i="48"/>
  <c r="O76" i="48"/>
  <c r="O75" i="48"/>
  <c r="O73" i="48"/>
  <c r="O71" i="48"/>
  <c r="O69" i="48"/>
  <c r="O67" i="48"/>
  <c r="O65" i="48"/>
  <c r="O63" i="48"/>
  <c r="O61" i="48"/>
  <c r="O59" i="48"/>
  <c r="P105" i="48"/>
  <c r="P97" i="48"/>
  <c r="P89" i="48"/>
  <c r="P81" i="48"/>
  <c r="P75" i="48"/>
  <c r="P71" i="48"/>
  <c r="P67" i="48"/>
  <c r="P63" i="48"/>
  <c r="O60" i="48"/>
  <c r="O58" i="48"/>
  <c r="O56" i="48"/>
  <c r="O54" i="48"/>
  <c r="O52" i="48"/>
  <c r="O50" i="48"/>
  <c r="O48" i="48"/>
  <c r="O46" i="48"/>
  <c r="O44" i="48"/>
  <c r="O42" i="48"/>
  <c r="P103" i="48"/>
  <c r="P95" i="48"/>
  <c r="P87" i="48"/>
  <c r="P79" i="48"/>
  <c r="P74" i="48"/>
  <c r="P70" i="48"/>
  <c r="P66" i="48"/>
  <c r="P62" i="48"/>
  <c r="P57" i="48"/>
  <c r="P55" i="48"/>
  <c r="P53" i="48"/>
  <c r="P51" i="48"/>
  <c r="P49" i="48"/>
  <c r="P47" i="48"/>
  <c r="P45" i="48"/>
  <c r="P43" i="48"/>
  <c r="P109" i="48"/>
  <c r="P93" i="48"/>
  <c r="P77" i="48"/>
  <c r="P73" i="48"/>
  <c r="P65" i="48"/>
  <c r="O55" i="48"/>
  <c r="O51" i="48"/>
  <c r="O47" i="48"/>
  <c r="O43" i="48"/>
  <c r="P41" i="48"/>
  <c r="P39" i="48"/>
  <c r="P37" i="48"/>
  <c r="P35" i="48"/>
  <c r="P33" i="48"/>
  <c r="P31" i="48"/>
  <c r="P29" i="48"/>
  <c r="P27" i="48"/>
  <c r="P25" i="48"/>
  <c r="P101" i="48"/>
  <c r="P85" i="48"/>
  <c r="P69" i="48"/>
  <c r="P61" i="48"/>
  <c r="O57" i="48"/>
  <c r="O53" i="48"/>
  <c r="O49" i="48"/>
  <c r="O45" i="48"/>
  <c r="P40" i="48"/>
  <c r="P38" i="48"/>
  <c r="P36" i="48"/>
  <c r="P34" i="48"/>
  <c r="P32" i="48"/>
  <c r="P30" i="48"/>
  <c r="P28" i="48"/>
  <c r="P26" i="48"/>
  <c r="F10" i="48"/>
  <c r="P10" i="48"/>
  <c r="Z10" i="48"/>
  <c r="K11" i="48"/>
  <c r="U11" i="48"/>
  <c r="F12" i="48"/>
  <c r="P12" i="48"/>
  <c r="Z12" i="48"/>
  <c r="K13" i="48"/>
  <c r="U13" i="48"/>
  <c r="F14" i="48"/>
  <c r="P14" i="48"/>
  <c r="Z14" i="48"/>
  <c r="K15" i="48"/>
  <c r="U15" i="48"/>
  <c r="F16" i="48"/>
  <c r="P16" i="48"/>
  <c r="Z16" i="48"/>
  <c r="K17" i="48"/>
  <c r="U17" i="48"/>
  <c r="F18" i="48"/>
  <c r="P18" i="48"/>
  <c r="Z18" i="48"/>
  <c r="K19" i="48"/>
  <c r="U19" i="48"/>
  <c r="F20" i="48"/>
  <c r="P20" i="48"/>
  <c r="Z20" i="48"/>
  <c r="K21" i="48"/>
  <c r="U21" i="48"/>
  <c r="F22" i="48"/>
  <c r="P22" i="48"/>
  <c r="Z22" i="48"/>
  <c r="K23" i="48"/>
  <c r="U23" i="48"/>
  <c r="F24" i="48"/>
  <c r="P24" i="48"/>
  <c r="Z24" i="48"/>
  <c r="O25" i="48"/>
  <c r="J26" i="48"/>
  <c r="E27" i="48"/>
  <c r="Y27" i="48"/>
  <c r="T28" i="48"/>
  <c r="O29" i="48"/>
  <c r="J30" i="48"/>
  <c r="E31" i="48"/>
  <c r="Y31" i="48"/>
  <c r="T32" i="48"/>
  <c r="O33" i="48"/>
  <c r="J34" i="48"/>
  <c r="E35" i="48"/>
  <c r="Y35" i="48"/>
  <c r="T36" i="48"/>
  <c r="O37" i="48"/>
  <c r="J38" i="48"/>
  <c r="E39" i="48"/>
  <c r="Y39" i="48"/>
  <c r="T40" i="48"/>
  <c r="O41" i="48"/>
  <c r="P42" i="48"/>
  <c r="F44" i="48"/>
  <c r="U45" i="48"/>
  <c r="K47" i="48"/>
  <c r="Z48" i="48"/>
  <c r="P50" i="48"/>
  <c r="F52" i="48"/>
  <c r="U53" i="48"/>
  <c r="K55" i="48"/>
  <c r="Z56" i="48"/>
  <c r="P58" i="48"/>
  <c r="P60" i="48"/>
  <c r="U63" i="48"/>
  <c r="Z66" i="48"/>
  <c r="F70" i="48"/>
  <c r="K73" i="48"/>
  <c r="F77" i="48"/>
  <c r="P83" i="48"/>
  <c r="Z89" i="48"/>
  <c r="K96" i="48"/>
  <c r="U102" i="48"/>
  <c r="F109" i="48"/>
  <c r="V7" i="47"/>
  <c r="Y11" i="47" s="1"/>
  <c r="Q7" i="47"/>
  <c r="B7" i="47"/>
  <c r="E12" i="47" s="1"/>
  <c r="M10" i="42"/>
  <c r="Z12" i="47"/>
  <c r="Z14" i="47"/>
  <c r="Z16" i="47"/>
  <c r="Z18" i="47"/>
  <c r="Z20" i="47"/>
  <c r="Y22" i="47"/>
  <c r="Z22" i="47"/>
  <c r="Y24" i="47"/>
  <c r="Z24" i="47"/>
  <c r="Y26" i="47"/>
  <c r="Z26" i="47"/>
  <c r="Y28" i="47"/>
  <c r="Z28" i="47"/>
  <c r="Y30" i="47"/>
  <c r="Z30" i="47"/>
  <c r="Y32" i="47"/>
  <c r="Z32" i="47"/>
  <c r="Y34" i="47"/>
  <c r="Z34" i="47"/>
  <c r="Y36" i="47"/>
  <c r="Z36" i="47"/>
  <c r="Y38" i="47"/>
  <c r="Z38" i="47"/>
  <c r="Y40" i="47"/>
  <c r="Z40" i="47"/>
  <c r="Y42" i="47"/>
  <c r="Z42" i="47"/>
  <c r="Y44" i="47"/>
  <c r="Z44" i="47"/>
  <c r="Y46" i="47"/>
  <c r="Z46" i="47"/>
  <c r="Y48" i="47"/>
  <c r="Z48" i="47"/>
  <c r="Y50" i="47"/>
  <c r="Z50" i="47"/>
  <c r="Y52" i="47"/>
  <c r="Z52" i="47"/>
  <c r="Y54" i="47"/>
  <c r="Z54" i="47"/>
  <c r="Y56" i="47"/>
  <c r="Z56" i="47"/>
  <c r="Y58" i="47"/>
  <c r="Z58" i="47"/>
  <c r="Y60" i="47"/>
  <c r="Z60" i="47"/>
  <c r="Y62" i="47"/>
  <c r="Z62" i="47"/>
  <c r="Y64" i="47"/>
  <c r="Z64" i="47"/>
  <c r="Y66" i="47"/>
  <c r="Z66" i="47"/>
  <c r="Y68" i="47"/>
  <c r="Z68" i="47"/>
  <c r="Y70" i="47"/>
  <c r="Z70" i="47"/>
  <c r="Y72" i="47"/>
  <c r="Z72" i="47"/>
  <c r="Y74" i="47"/>
  <c r="Z74" i="47"/>
  <c r="Y76" i="47"/>
  <c r="Z76" i="47"/>
  <c r="Y78" i="47"/>
  <c r="Z78" i="47"/>
  <c r="Y80" i="47"/>
  <c r="Z80" i="47"/>
  <c r="Y82" i="47"/>
  <c r="Z82" i="47"/>
  <c r="Y84" i="47"/>
  <c r="Z84" i="47"/>
  <c r="Y86" i="47"/>
  <c r="Z86" i="47"/>
  <c r="Y88" i="47"/>
  <c r="Z88" i="47"/>
  <c r="Y90" i="47"/>
  <c r="Z90" i="47"/>
  <c r="Y92" i="47"/>
  <c r="Z92" i="47"/>
  <c r="Y94" i="47"/>
  <c r="Z94" i="47"/>
  <c r="Y96" i="47"/>
  <c r="Z96" i="47"/>
  <c r="Y98" i="47"/>
  <c r="Z98" i="47"/>
  <c r="Y100" i="47"/>
  <c r="Z100" i="47"/>
  <c r="Y102" i="47"/>
  <c r="Z102" i="47"/>
  <c r="Y104" i="47"/>
  <c r="Z104" i="47"/>
  <c r="Y106" i="47"/>
  <c r="Z106" i="47"/>
  <c r="Y108" i="47"/>
  <c r="Z108" i="47"/>
  <c r="Z10" i="47"/>
  <c r="Y10" i="47"/>
  <c r="T28" i="47"/>
  <c r="U29" i="47"/>
  <c r="T60" i="47"/>
  <c r="U61" i="47"/>
  <c r="T92" i="47"/>
  <c r="U93" i="47"/>
  <c r="P11" i="47"/>
  <c r="P13" i="47"/>
  <c r="O14" i="47"/>
  <c r="P15" i="47"/>
  <c r="P17" i="47"/>
  <c r="O18" i="47"/>
  <c r="P19" i="47"/>
  <c r="P21" i="47"/>
  <c r="O22" i="47"/>
  <c r="P23" i="47"/>
  <c r="P25" i="47"/>
  <c r="O26" i="47"/>
  <c r="P27" i="47"/>
  <c r="P29" i="47"/>
  <c r="O30" i="47"/>
  <c r="P31" i="47"/>
  <c r="P33" i="47"/>
  <c r="O34" i="47"/>
  <c r="P35" i="47"/>
  <c r="P37" i="47"/>
  <c r="O38" i="47"/>
  <c r="P39" i="47"/>
  <c r="P41" i="47"/>
  <c r="O42" i="47"/>
  <c r="P43" i="47"/>
  <c r="P45" i="47"/>
  <c r="O46" i="47"/>
  <c r="P47" i="47"/>
  <c r="O48" i="47"/>
  <c r="P49" i="47"/>
  <c r="O50" i="47"/>
  <c r="P51" i="47"/>
  <c r="O52" i="47"/>
  <c r="P53" i="47"/>
  <c r="O54" i="47"/>
  <c r="P55" i="47"/>
  <c r="O56" i="47"/>
  <c r="P57" i="47"/>
  <c r="O58" i="47"/>
  <c r="P59" i="47"/>
  <c r="O60" i="47"/>
  <c r="P61" i="47"/>
  <c r="O62" i="47"/>
  <c r="P63" i="47"/>
  <c r="O64" i="47"/>
  <c r="P65" i="47"/>
  <c r="O66" i="47"/>
  <c r="P67" i="47"/>
  <c r="O68" i="47"/>
  <c r="P69" i="47"/>
  <c r="O70" i="47"/>
  <c r="P71" i="47"/>
  <c r="O72" i="47"/>
  <c r="P73" i="47"/>
  <c r="O74" i="47"/>
  <c r="P75" i="47"/>
  <c r="O76" i="47"/>
  <c r="P77" i="47"/>
  <c r="O78" i="47"/>
  <c r="P79" i="47"/>
  <c r="O80" i="47"/>
  <c r="P81" i="47"/>
  <c r="O82" i="47"/>
  <c r="P83" i="47"/>
  <c r="O84" i="47"/>
  <c r="P85" i="47"/>
  <c r="O86" i="47"/>
  <c r="P87" i="47"/>
  <c r="O88" i="47"/>
  <c r="P89" i="47"/>
  <c r="O90" i="47"/>
  <c r="P91" i="47"/>
  <c r="O92" i="47"/>
  <c r="P93" i="47"/>
  <c r="O94" i="47"/>
  <c r="P95" i="47"/>
  <c r="O96" i="47"/>
  <c r="P97" i="47"/>
  <c r="O98" i="47"/>
  <c r="P99" i="47"/>
  <c r="O100" i="47"/>
  <c r="P101" i="47"/>
  <c r="O102" i="47"/>
  <c r="P103" i="47"/>
  <c r="O104" i="47"/>
  <c r="P105" i="47"/>
  <c r="O106" i="47"/>
  <c r="P107" i="47"/>
  <c r="O108" i="47"/>
  <c r="P109" i="47"/>
  <c r="P10" i="47"/>
  <c r="L7" i="47"/>
  <c r="P14" i="47" s="1"/>
  <c r="J13" i="47"/>
  <c r="K13" i="47"/>
  <c r="J17" i="47"/>
  <c r="K17" i="47"/>
  <c r="J21" i="47"/>
  <c r="K21" i="47"/>
  <c r="J25" i="47"/>
  <c r="K25" i="47"/>
  <c r="J29" i="47"/>
  <c r="K29" i="47"/>
  <c r="J33" i="47"/>
  <c r="K33" i="47"/>
  <c r="J37" i="47"/>
  <c r="K37" i="47"/>
  <c r="J41" i="47"/>
  <c r="K41" i="47"/>
  <c r="J45" i="47"/>
  <c r="K45" i="47"/>
  <c r="J49" i="47"/>
  <c r="K49" i="47"/>
  <c r="J53" i="47"/>
  <c r="K53" i="47"/>
  <c r="J57" i="47"/>
  <c r="K57" i="47"/>
  <c r="J61" i="47"/>
  <c r="K61" i="47"/>
  <c r="J65" i="47"/>
  <c r="K65" i="47"/>
  <c r="J69" i="47"/>
  <c r="K69" i="47"/>
  <c r="J73" i="47"/>
  <c r="K73" i="47"/>
  <c r="J77" i="47"/>
  <c r="K77" i="47"/>
  <c r="J81" i="47"/>
  <c r="K81" i="47"/>
  <c r="J85" i="47"/>
  <c r="K85" i="47"/>
  <c r="J89" i="47"/>
  <c r="K89" i="47"/>
  <c r="J93" i="47"/>
  <c r="K93" i="47"/>
  <c r="J97" i="47"/>
  <c r="K97" i="47"/>
  <c r="J101" i="47"/>
  <c r="K101" i="47"/>
  <c r="J105" i="47"/>
  <c r="K105" i="47"/>
  <c r="J109" i="47"/>
  <c r="K109" i="47"/>
  <c r="G7" i="47"/>
  <c r="J14" i="47" s="1"/>
  <c r="E11" i="47"/>
  <c r="F11" i="47"/>
  <c r="E13" i="47"/>
  <c r="F13" i="47"/>
  <c r="E15" i="47"/>
  <c r="F15" i="47"/>
  <c r="E17" i="47"/>
  <c r="F17" i="47"/>
  <c r="E19" i="47"/>
  <c r="F19" i="47"/>
  <c r="E21" i="47"/>
  <c r="F21" i="47"/>
  <c r="E23" i="47"/>
  <c r="F23" i="47"/>
  <c r="E25" i="47"/>
  <c r="F25" i="47"/>
  <c r="E27" i="47"/>
  <c r="F27" i="47"/>
  <c r="E29" i="47"/>
  <c r="F29" i="47"/>
  <c r="E31" i="47"/>
  <c r="F31" i="47"/>
  <c r="E33" i="47"/>
  <c r="F33" i="47"/>
  <c r="E35" i="47"/>
  <c r="F35" i="47"/>
  <c r="E37" i="47"/>
  <c r="F37" i="47"/>
  <c r="E39" i="47"/>
  <c r="F39" i="47"/>
  <c r="E41" i="47"/>
  <c r="F41" i="47"/>
  <c r="E43" i="47"/>
  <c r="F43" i="47"/>
  <c r="E45" i="47"/>
  <c r="F45" i="47"/>
  <c r="E47" i="47"/>
  <c r="F47" i="47"/>
  <c r="E49" i="47"/>
  <c r="F49" i="47"/>
  <c r="E51" i="47"/>
  <c r="F51" i="47"/>
  <c r="E53" i="47"/>
  <c r="F53" i="47"/>
  <c r="E55" i="47"/>
  <c r="F55" i="47"/>
  <c r="E57" i="47"/>
  <c r="F57" i="47"/>
  <c r="E59" i="47"/>
  <c r="F59" i="47"/>
  <c r="E61" i="47"/>
  <c r="F61" i="47"/>
  <c r="E63" i="47"/>
  <c r="F63" i="47"/>
  <c r="E65" i="47"/>
  <c r="F65" i="47"/>
  <c r="E67" i="47"/>
  <c r="F67" i="47"/>
  <c r="E69" i="47"/>
  <c r="F69" i="47"/>
  <c r="E71" i="47"/>
  <c r="F71" i="47"/>
  <c r="E73" i="47"/>
  <c r="F73" i="47"/>
  <c r="E75" i="47"/>
  <c r="F75" i="47"/>
  <c r="E77" i="47"/>
  <c r="F77" i="47"/>
  <c r="E79" i="47"/>
  <c r="F79" i="47"/>
  <c r="E81" i="47"/>
  <c r="F81" i="47"/>
  <c r="E83" i="47"/>
  <c r="F83" i="47"/>
  <c r="E85" i="47"/>
  <c r="F85" i="47"/>
  <c r="E87" i="47"/>
  <c r="F87" i="47"/>
  <c r="E89" i="47"/>
  <c r="F89" i="47"/>
  <c r="E91" i="47"/>
  <c r="F91" i="47"/>
  <c r="E93" i="47"/>
  <c r="F93" i="47"/>
  <c r="E95" i="47"/>
  <c r="F95" i="47"/>
  <c r="E97" i="47"/>
  <c r="F97" i="47"/>
  <c r="E99" i="47"/>
  <c r="F99" i="47"/>
  <c r="E101" i="47"/>
  <c r="F101" i="47"/>
  <c r="E103" i="47"/>
  <c r="F103" i="47"/>
  <c r="E105" i="47"/>
  <c r="F105" i="47"/>
  <c r="E107" i="47"/>
  <c r="F107" i="47"/>
  <c r="E109" i="47"/>
  <c r="F109" i="47"/>
  <c r="J7" i="42"/>
  <c r="J8" i="42"/>
  <c r="J9" i="42"/>
  <c r="J10" i="42"/>
  <c r="J6" i="42"/>
  <c r="P7" i="42"/>
  <c r="P8" i="42"/>
  <c r="P9" i="42"/>
  <c r="P10" i="42"/>
  <c r="P6" i="42"/>
  <c r="O7" i="42"/>
  <c r="O8" i="42"/>
  <c r="O9" i="42"/>
  <c r="O10" i="42"/>
  <c r="O6" i="42"/>
  <c r="M7" i="42"/>
  <c r="M8" i="42"/>
  <c r="M9" i="42"/>
  <c r="M6" i="42"/>
  <c r="L7" i="42"/>
  <c r="L8" i="42"/>
  <c r="L9" i="42"/>
  <c r="L10" i="42"/>
  <c r="L6" i="42"/>
  <c r="I11" i="46"/>
  <c r="J11" i="46"/>
  <c r="K11" i="46" s="1"/>
  <c r="I12" i="46"/>
  <c r="J12" i="46"/>
  <c r="K12" i="46" s="1"/>
  <c r="I13" i="46"/>
  <c r="J13" i="46"/>
  <c r="K13" i="46"/>
  <c r="I14" i="46"/>
  <c r="J14" i="46"/>
  <c r="K14" i="46" s="1"/>
  <c r="I15" i="46"/>
  <c r="J15" i="46"/>
  <c r="K15" i="46" s="1"/>
  <c r="I16" i="46"/>
  <c r="J16" i="46"/>
  <c r="K16" i="46" s="1"/>
  <c r="I17" i="46"/>
  <c r="J17" i="46"/>
  <c r="K17" i="46" s="1"/>
  <c r="I18" i="46"/>
  <c r="J18" i="46"/>
  <c r="K18" i="46" s="1"/>
  <c r="I19" i="46"/>
  <c r="J19" i="46"/>
  <c r="K19" i="46" s="1"/>
  <c r="I20" i="46"/>
  <c r="J20" i="46"/>
  <c r="K20" i="46" s="1"/>
  <c r="I21" i="46"/>
  <c r="J21" i="46"/>
  <c r="K21" i="46"/>
  <c r="I22" i="46"/>
  <c r="J22" i="46"/>
  <c r="K22" i="46" s="1"/>
  <c r="I23" i="46"/>
  <c r="J23" i="46"/>
  <c r="K23" i="46" s="1"/>
  <c r="I24" i="46"/>
  <c r="J24" i="46"/>
  <c r="K24" i="46" s="1"/>
  <c r="I25" i="46"/>
  <c r="J25" i="46"/>
  <c r="K25" i="46" s="1"/>
  <c r="I26" i="46"/>
  <c r="J26" i="46"/>
  <c r="K26" i="46" s="1"/>
  <c r="I27" i="46"/>
  <c r="J27" i="46"/>
  <c r="K27" i="46" s="1"/>
  <c r="I28" i="46"/>
  <c r="J28" i="46"/>
  <c r="K28" i="46" s="1"/>
  <c r="I29" i="46"/>
  <c r="J29" i="46"/>
  <c r="K29" i="46"/>
  <c r="I30" i="46"/>
  <c r="J30" i="46"/>
  <c r="K30" i="46" s="1"/>
  <c r="I31" i="46"/>
  <c r="J31" i="46"/>
  <c r="K31" i="46" s="1"/>
  <c r="I32" i="46"/>
  <c r="J32" i="46"/>
  <c r="K32" i="46" s="1"/>
  <c r="I33" i="46"/>
  <c r="J33" i="46"/>
  <c r="K33" i="46" s="1"/>
  <c r="I34" i="46"/>
  <c r="J34" i="46"/>
  <c r="K34" i="46" s="1"/>
  <c r="I35" i="46"/>
  <c r="J35" i="46"/>
  <c r="K35" i="46" s="1"/>
  <c r="I36" i="46"/>
  <c r="J36" i="46"/>
  <c r="K36" i="46"/>
  <c r="I37" i="46"/>
  <c r="J37" i="46"/>
  <c r="K37" i="46"/>
  <c r="I38" i="46"/>
  <c r="J38" i="46"/>
  <c r="K38" i="46" s="1"/>
  <c r="I39" i="46"/>
  <c r="J39" i="46"/>
  <c r="K39" i="46" s="1"/>
  <c r="I40" i="46"/>
  <c r="J40" i="46"/>
  <c r="K40" i="46" s="1"/>
  <c r="I41" i="46"/>
  <c r="J41" i="46"/>
  <c r="K41" i="46" s="1"/>
  <c r="I42" i="46"/>
  <c r="J42" i="46"/>
  <c r="K42" i="46" s="1"/>
  <c r="I43" i="46"/>
  <c r="J43" i="46"/>
  <c r="K43" i="46" s="1"/>
  <c r="I44" i="46"/>
  <c r="J44" i="46"/>
  <c r="K44" i="46" s="1"/>
  <c r="I45" i="46"/>
  <c r="J45" i="46"/>
  <c r="K45" i="46"/>
  <c r="I46" i="46"/>
  <c r="J46" i="46"/>
  <c r="K46" i="46" s="1"/>
  <c r="I47" i="46"/>
  <c r="J47" i="46"/>
  <c r="K47" i="46" s="1"/>
  <c r="I48" i="46"/>
  <c r="J48" i="46"/>
  <c r="K48" i="46" s="1"/>
  <c r="I49" i="46"/>
  <c r="J49" i="46"/>
  <c r="K49" i="46" s="1"/>
  <c r="I50" i="46"/>
  <c r="J50" i="46"/>
  <c r="K50" i="46" s="1"/>
  <c r="I51" i="46"/>
  <c r="J51" i="46"/>
  <c r="K51" i="46" s="1"/>
  <c r="I52" i="46"/>
  <c r="J52" i="46"/>
  <c r="K52" i="46"/>
  <c r="I53" i="46"/>
  <c r="J53" i="46"/>
  <c r="K53" i="46"/>
  <c r="I54" i="46"/>
  <c r="J54" i="46"/>
  <c r="K54" i="46" s="1"/>
  <c r="I55" i="46"/>
  <c r="J55" i="46"/>
  <c r="K55" i="46" s="1"/>
  <c r="I56" i="46"/>
  <c r="J56" i="46"/>
  <c r="K56" i="46" s="1"/>
  <c r="I57" i="46"/>
  <c r="J57" i="46"/>
  <c r="K57" i="46" s="1"/>
  <c r="I58" i="46"/>
  <c r="J58" i="46"/>
  <c r="K58" i="46" s="1"/>
  <c r="I59" i="46"/>
  <c r="J59" i="46"/>
  <c r="K59" i="46" s="1"/>
  <c r="I60" i="46"/>
  <c r="J60" i="46"/>
  <c r="K60" i="46" s="1"/>
  <c r="I61" i="46"/>
  <c r="J61" i="46"/>
  <c r="K61" i="46"/>
  <c r="I62" i="46"/>
  <c r="J62" i="46"/>
  <c r="K62" i="46" s="1"/>
  <c r="I63" i="46"/>
  <c r="J63" i="46"/>
  <c r="K63" i="46" s="1"/>
  <c r="I64" i="46"/>
  <c r="J64" i="46"/>
  <c r="K64" i="46" s="1"/>
  <c r="I65" i="46"/>
  <c r="J65" i="46"/>
  <c r="K65" i="46" s="1"/>
  <c r="I66" i="46"/>
  <c r="J66" i="46"/>
  <c r="K66" i="46" s="1"/>
  <c r="I67" i="46"/>
  <c r="J67" i="46"/>
  <c r="K67" i="46" s="1"/>
  <c r="I68" i="46"/>
  <c r="J68" i="46"/>
  <c r="K68" i="46" s="1"/>
  <c r="I69" i="46"/>
  <c r="J69" i="46"/>
  <c r="K69" i="46"/>
  <c r="I70" i="46"/>
  <c r="J70" i="46"/>
  <c r="K70" i="46" s="1"/>
  <c r="I71" i="46"/>
  <c r="J71" i="46"/>
  <c r="K71" i="46" s="1"/>
  <c r="I72" i="46"/>
  <c r="J72" i="46"/>
  <c r="K72" i="46" s="1"/>
  <c r="I73" i="46"/>
  <c r="J73" i="46"/>
  <c r="K73" i="46" s="1"/>
  <c r="I74" i="46"/>
  <c r="J74" i="46"/>
  <c r="K74" i="46" s="1"/>
  <c r="I75" i="46"/>
  <c r="J75" i="46"/>
  <c r="K75" i="46" s="1"/>
  <c r="I76" i="46"/>
  <c r="J76" i="46"/>
  <c r="K76" i="46" s="1"/>
  <c r="I77" i="46"/>
  <c r="J77" i="46"/>
  <c r="K77" i="46"/>
  <c r="I78" i="46"/>
  <c r="J78" i="46"/>
  <c r="K78" i="46" s="1"/>
  <c r="I79" i="46"/>
  <c r="J79" i="46"/>
  <c r="K79" i="46" s="1"/>
  <c r="I80" i="46"/>
  <c r="J80" i="46"/>
  <c r="K80" i="46" s="1"/>
  <c r="I81" i="46"/>
  <c r="J81" i="46"/>
  <c r="K81" i="46" s="1"/>
  <c r="I82" i="46"/>
  <c r="J82" i="46"/>
  <c r="K82" i="46" s="1"/>
  <c r="I83" i="46"/>
  <c r="J83" i="46"/>
  <c r="K83" i="46" s="1"/>
  <c r="I84" i="46"/>
  <c r="J84" i="46"/>
  <c r="K84" i="46" s="1"/>
  <c r="I85" i="46"/>
  <c r="J85" i="46"/>
  <c r="K85" i="46"/>
  <c r="I86" i="46"/>
  <c r="J86" i="46"/>
  <c r="K86" i="46" s="1"/>
  <c r="I87" i="46"/>
  <c r="J87" i="46"/>
  <c r="K87" i="46" s="1"/>
  <c r="I88" i="46"/>
  <c r="J88" i="46"/>
  <c r="K88" i="46" s="1"/>
  <c r="I89" i="46"/>
  <c r="J89" i="46"/>
  <c r="K89" i="46" s="1"/>
  <c r="I90" i="46"/>
  <c r="J90" i="46"/>
  <c r="K90" i="46" s="1"/>
  <c r="I91" i="46"/>
  <c r="J91" i="46"/>
  <c r="K91" i="46" s="1"/>
  <c r="I92" i="46"/>
  <c r="J92" i="46"/>
  <c r="K92" i="46" s="1"/>
  <c r="I93" i="46"/>
  <c r="J93" i="46"/>
  <c r="K93" i="46"/>
  <c r="I94" i="46"/>
  <c r="J94" i="46"/>
  <c r="K94" i="46" s="1"/>
  <c r="I95" i="46"/>
  <c r="J95" i="46"/>
  <c r="K95" i="46" s="1"/>
  <c r="I96" i="46"/>
  <c r="J96" i="46"/>
  <c r="K96" i="46" s="1"/>
  <c r="I97" i="46"/>
  <c r="J97" i="46"/>
  <c r="K97" i="46" s="1"/>
  <c r="I98" i="46"/>
  <c r="J98" i="46"/>
  <c r="K98" i="46" s="1"/>
  <c r="I99" i="46"/>
  <c r="J99" i="46"/>
  <c r="K99" i="46" s="1"/>
  <c r="I100" i="46"/>
  <c r="J100" i="46"/>
  <c r="K100" i="46" s="1"/>
  <c r="I101" i="46"/>
  <c r="J101" i="46"/>
  <c r="K101" i="46"/>
  <c r="I102" i="46"/>
  <c r="J102" i="46"/>
  <c r="K102" i="46" s="1"/>
  <c r="I103" i="46"/>
  <c r="J103" i="46"/>
  <c r="K103" i="46" s="1"/>
  <c r="I104" i="46"/>
  <c r="J104" i="46"/>
  <c r="K104" i="46" s="1"/>
  <c r="I105" i="46"/>
  <c r="J105" i="46"/>
  <c r="K105" i="46" s="1"/>
  <c r="I106" i="46"/>
  <c r="J106" i="46"/>
  <c r="K106" i="46" s="1"/>
  <c r="I107" i="46"/>
  <c r="J107" i="46"/>
  <c r="K107" i="46" s="1"/>
  <c r="I108" i="46"/>
  <c r="J108" i="46"/>
  <c r="K108" i="46" s="1"/>
  <c r="I109" i="46"/>
  <c r="J109" i="46"/>
  <c r="K109" i="46"/>
  <c r="E11" i="46"/>
  <c r="F11" i="46" s="1"/>
  <c r="G11" i="46" s="1"/>
  <c r="E12" i="46"/>
  <c r="F12" i="46" s="1"/>
  <c r="G12" i="46" s="1"/>
  <c r="E13" i="46"/>
  <c r="F13" i="46" s="1"/>
  <c r="G13" i="46" s="1"/>
  <c r="E14" i="46"/>
  <c r="F14" i="46" s="1"/>
  <c r="G14" i="46" s="1"/>
  <c r="E15" i="46"/>
  <c r="F15" i="46"/>
  <c r="G15" i="46" s="1"/>
  <c r="E16" i="46"/>
  <c r="F16" i="46" s="1"/>
  <c r="G16" i="46" s="1"/>
  <c r="E17" i="46"/>
  <c r="F17" i="46"/>
  <c r="G17" i="46" s="1"/>
  <c r="E18" i="46"/>
  <c r="F18" i="46" s="1"/>
  <c r="G18" i="46" s="1"/>
  <c r="E19" i="46"/>
  <c r="F19" i="46" s="1"/>
  <c r="G19" i="46" s="1"/>
  <c r="E20" i="46"/>
  <c r="F20" i="46" s="1"/>
  <c r="G20" i="46" s="1"/>
  <c r="E21" i="46"/>
  <c r="F21" i="46" s="1"/>
  <c r="G21" i="46" s="1"/>
  <c r="E22" i="46"/>
  <c r="F22" i="46" s="1"/>
  <c r="G22" i="46" s="1"/>
  <c r="E23" i="46"/>
  <c r="F23" i="46"/>
  <c r="G23" i="46" s="1"/>
  <c r="E24" i="46"/>
  <c r="F24" i="46" s="1"/>
  <c r="G24" i="46" s="1"/>
  <c r="E25" i="46"/>
  <c r="F25" i="46" s="1"/>
  <c r="G25" i="46" s="1"/>
  <c r="E26" i="46"/>
  <c r="F26" i="46" s="1"/>
  <c r="G26" i="46" s="1"/>
  <c r="E27" i="46"/>
  <c r="F27" i="46" s="1"/>
  <c r="G27" i="46" s="1"/>
  <c r="E28" i="46"/>
  <c r="F28" i="46" s="1"/>
  <c r="G28" i="46" s="1"/>
  <c r="E29" i="46"/>
  <c r="F29" i="46" s="1"/>
  <c r="G29" i="46" s="1"/>
  <c r="E30" i="46"/>
  <c r="F30" i="46" s="1"/>
  <c r="G30" i="46" s="1"/>
  <c r="E31" i="46"/>
  <c r="F31" i="46"/>
  <c r="G31" i="46" s="1"/>
  <c r="E32" i="46"/>
  <c r="F32" i="46" s="1"/>
  <c r="G32" i="46" s="1"/>
  <c r="E33" i="46"/>
  <c r="F33" i="46"/>
  <c r="G33" i="46" s="1"/>
  <c r="E34" i="46"/>
  <c r="F34" i="46" s="1"/>
  <c r="G34" i="46" s="1"/>
  <c r="E35" i="46"/>
  <c r="F35" i="46" s="1"/>
  <c r="G35" i="46" s="1"/>
  <c r="E36" i="46"/>
  <c r="F36" i="46" s="1"/>
  <c r="G36" i="46" s="1"/>
  <c r="E37" i="46"/>
  <c r="F37" i="46" s="1"/>
  <c r="G37" i="46" s="1"/>
  <c r="E38" i="46"/>
  <c r="F38" i="46" s="1"/>
  <c r="G38" i="46" s="1"/>
  <c r="E39" i="46"/>
  <c r="F39" i="46"/>
  <c r="G39" i="46" s="1"/>
  <c r="E40" i="46"/>
  <c r="F40" i="46" s="1"/>
  <c r="G40" i="46" s="1"/>
  <c r="E41" i="46"/>
  <c r="F41" i="46" s="1"/>
  <c r="G41" i="46" s="1"/>
  <c r="E42" i="46"/>
  <c r="F42" i="46" s="1"/>
  <c r="G42" i="46" s="1"/>
  <c r="E43" i="46"/>
  <c r="F43" i="46" s="1"/>
  <c r="G43" i="46" s="1"/>
  <c r="E44" i="46"/>
  <c r="F44" i="46" s="1"/>
  <c r="G44" i="46" s="1"/>
  <c r="E45" i="46"/>
  <c r="F45" i="46" s="1"/>
  <c r="G45" i="46" s="1"/>
  <c r="E46" i="46"/>
  <c r="F46" i="46" s="1"/>
  <c r="G46" i="46" s="1"/>
  <c r="E47" i="46"/>
  <c r="F47" i="46"/>
  <c r="G47" i="46" s="1"/>
  <c r="E48" i="46"/>
  <c r="F48" i="46" s="1"/>
  <c r="G48" i="46" s="1"/>
  <c r="E49" i="46"/>
  <c r="F49" i="46"/>
  <c r="G49" i="46" s="1"/>
  <c r="E50" i="46"/>
  <c r="F50" i="46" s="1"/>
  <c r="G50" i="46" s="1"/>
  <c r="E51" i="46"/>
  <c r="F51" i="46" s="1"/>
  <c r="G51" i="46" s="1"/>
  <c r="E52" i="46"/>
  <c r="F52" i="46" s="1"/>
  <c r="G52" i="46" s="1"/>
  <c r="E53" i="46"/>
  <c r="F53" i="46" s="1"/>
  <c r="G53" i="46" s="1"/>
  <c r="E54" i="46"/>
  <c r="F54" i="46" s="1"/>
  <c r="G54" i="46" s="1"/>
  <c r="E55" i="46"/>
  <c r="F55" i="46"/>
  <c r="G55" i="46" s="1"/>
  <c r="E56" i="46"/>
  <c r="F56" i="46" s="1"/>
  <c r="G56" i="46" s="1"/>
  <c r="E57" i="46"/>
  <c r="F57" i="46"/>
  <c r="G57" i="46" s="1"/>
  <c r="E58" i="46"/>
  <c r="F58" i="46" s="1"/>
  <c r="G58" i="46" s="1"/>
  <c r="E59" i="46"/>
  <c r="F59" i="46" s="1"/>
  <c r="G59" i="46" s="1"/>
  <c r="E60" i="46"/>
  <c r="F60" i="46" s="1"/>
  <c r="G60" i="46" s="1"/>
  <c r="E61" i="46"/>
  <c r="F61" i="46" s="1"/>
  <c r="G61" i="46" s="1"/>
  <c r="E62" i="46"/>
  <c r="F62" i="46" s="1"/>
  <c r="G62" i="46" s="1"/>
  <c r="E63" i="46"/>
  <c r="F63" i="46"/>
  <c r="G63" i="46" s="1"/>
  <c r="E64" i="46"/>
  <c r="F64" i="46" s="1"/>
  <c r="G64" i="46" s="1"/>
  <c r="E65" i="46"/>
  <c r="F65" i="46"/>
  <c r="G65" i="46" s="1"/>
  <c r="E66" i="46"/>
  <c r="F66" i="46" s="1"/>
  <c r="G66" i="46" s="1"/>
  <c r="E67" i="46"/>
  <c r="F67" i="46" s="1"/>
  <c r="G67" i="46" s="1"/>
  <c r="E68" i="46"/>
  <c r="F68" i="46" s="1"/>
  <c r="G68" i="46" s="1"/>
  <c r="E69" i="46"/>
  <c r="F69" i="46"/>
  <c r="G69" i="46" s="1"/>
  <c r="E70" i="46"/>
  <c r="F70" i="46" s="1"/>
  <c r="G70" i="46" s="1"/>
  <c r="E71" i="46"/>
  <c r="F71" i="46"/>
  <c r="G71" i="46" s="1"/>
  <c r="E72" i="46"/>
  <c r="F72" i="46" s="1"/>
  <c r="G72" i="46" s="1"/>
  <c r="E73" i="46"/>
  <c r="F73" i="46"/>
  <c r="G73" i="46" s="1"/>
  <c r="E74" i="46"/>
  <c r="F74" i="46" s="1"/>
  <c r="G74" i="46" s="1"/>
  <c r="E75" i="46"/>
  <c r="F75" i="46" s="1"/>
  <c r="G75" i="46" s="1"/>
  <c r="E76" i="46"/>
  <c r="F76" i="46" s="1"/>
  <c r="G76" i="46" s="1"/>
  <c r="E77" i="46"/>
  <c r="F77" i="46" s="1"/>
  <c r="G77" i="46" s="1"/>
  <c r="E78" i="46"/>
  <c r="F78" i="46" s="1"/>
  <c r="G78" i="46" s="1"/>
  <c r="E79" i="46"/>
  <c r="F79" i="46"/>
  <c r="G79" i="46" s="1"/>
  <c r="E80" i="46"/>
  <c r="F80" i="46" s="1"/>
  <c r="G80" i="46" s="1"/>
  <c r="E81" i="46"/>
  <c r="F81" i="46"/>
  <c r="G81" i="46" s="1"/>
  <c r="E82" i="46"/>
  <c r="F82" i="46" s="1"/>
  <c r="G82" i="46" s="1"/>
  <c r="E83" i="46"/>
  <c r="F83" i="46" s="1"/>
  <c r="G83" i="46" s="1"/>
  <c r="E84" i="46"/>
  <c r="F84" i="46" s="1"/>
  <c r="G84" i="46" s="1"/>
  <c r="E85" i="46"/>
  <c r="F85" i="46"/>
  <c r="G85" i="46" s="1"/>
  <c r="E86" i="46"/>
  <c r="F86" i="46" s="1"/>
  <c r="G86" i="46" s="1"/>
  <c r="E87" i="46"/>
  <c r="F87" i="46"/>
  <c r="G87" i="46" s="1"/>
  <c r="E88" i="46"/>
  <c r="F88" i="46" s="1"/>
  <c r="G88" i="46" s="1"/>
  <c r="E89" i="46"/>
  <c r="F89" i="46"/>
  <c r="G89" i="46" s="1"/>
  <c r="E90" i="46"/>
  <c r="F90" i="46" s="1"/>
  <c r="G90" i="46" s="1"/>
  <c r="E91" i="46"/>
  <c r="F91" i="46" s="1"/>
  <c r="G91" i="46" s="1"/>
  <c r="E92" i="46"/>
  <c r="F92" i="46" s="1"/>
  <c r="G92" i="46" s="1"/>
  <c r="E93" i="46"/>
  <c r="F93" i="46" s="1"/>
  <c r="G93" i="46" s="1"/>
  <c r="E94" i="46"/>
  <c r="F94" i="46" s="1"/>
  <c r="G94" i="46" s="1"/>
  <c r="E95" i="46"/>
  <c r="F95" i="46"/>
  <c r="G95" i="46" s="1"/>
  <c r="E96" i="46"/>
  <c r="F96" i="46" s="1"/>
  <c r="G96" i="46" s="1"/>
  <c r="E97" i="46"/>
  <c r="F97" i="46"/>
  <c r="G97" i="46" s="1"/>
  <c r="E98" i="46"/>
  <c r="F98" i="46" s="1"/>
  <c r="G98" i="46" s="1"/>
  <c r="E99" i="46"/>
  <c r="F99" i="46" s="1"/>
  <c r="G99" i="46" s="1"/>
  <c r="E100" i="46"/>
  <c r="F100" i="46" s="1"/>
  <c r="G100" i="46" s="1"/>
  <c r="E101" i="46"/>
  <c r="F101" i="46"/>
  <c r="G101" i="46" s="1"/>
  <c r="E102" i="46"/>
  <c r="F102" i="46" s="1"/>
  <c r="G102" i="46" s="1"/>
  <c r="E103" i="46"/>
  <c r="F103" i="46"/>
  <c r="G103" i="46" s="1"/>
  <c r="E104" i="46"/>
  <c r="F104" i="46" s="1"/>
  <c r="G104" i="46" s="1"/>
  <c r="E105" i="46"/>
  <c r="F105" i="46"/>
  <c r="G105" i="46" s="1"/>
  <c r="E106" i="46"/>
  <c r="F106" i="46" s="1"/>
  <c r="G106" i="46" s="1"/>
  <c r="E107" i="46"/>
  <c r="F107" i="46" s="1"/>
  <c r="G107" i="46" s="1"/>
  <c r="E108" i="46"/>
  <c r="F108" i="46" s="1"/>
  <c r="G108" i="46" s="1"/>
  <c r="E109" i="46"/>
  <c r="F109" i="46" s="1"/>
  <c r="G109" i="46" s="1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91" i="46"/>
  <c r="B92" i="46"/>
  <c r="B93" i="46"/>
  <c r="B94" i="46"/>
  <c r="B95" i="46"/>
  <c r="B96" i="46"/>
  <c r="B97" i="46"/>
  <c r="B98" i="46"/>
  <c r="B99" i="46"/>
  <c r="B100" i="46"/>
  <c r="B101" i="46"/>
  <c r="B102" i="46"/>
  <c r="B103" i="46"/>
  <c r="B104" i="46"/>
  <c r="B105" i="46"/>
  <c r="B106" i="46"/>
  <c r="B107" i="46"/>
  <c r="B108" i="46"/>
  <c r="B109" i="46"/>
  <c r="J10" i="46"/>
  <c r="K10" i="46" s="1"/>
  <c r="I10" i="46"/>
  <c r="E10" i="46"/>
  <c r="F10" i="46" s="1"/>
  <c r="G10" i="46" s="1"/>
  <c r="B10" i="46"/>
  <c r="I11" i="45"/>
  <c r="J11" i="45"/>
  <c r="K11" i="45" s="1"/>
  <c r="I12" i="45"/>
  <c r="J12" i="45"/>
  <c r="K12" i="45"/>
  <c r="I13" i="45"/>
  <c r="J13" i="45"/>
  <c r="K13" i="45" s="1"/>
  <c r="I14" i="45"/>
  <c r="J14" i="45"/>
  <c r="K14" i="45" s="1"/>
  <c r="I15" i="45"/>
  <c r="J15" i="45"/>
  <c r="K15" i="45" s="1"/>
  <c r="I16" i="45"/>
  <c r="J16" i="45"/>
  <c r="K16" i="45"/>
  <c r="I17" i="45"/>
  <c r="J17" i="45"/>
  <c r="K17" i="45" s="1"/>
  <c r="I18" i="45"/>
  <c r="J18" i="45"/>
  <c r="K18" i="45"/>
  <c r="I19" i="45"/>
  <c r="J19" i="45"/>
  <c r="K19" i="45" s="1"/>
  <c r="I20" i="45"/>
  <c r="J20" i="45"/>
  <c r="K20" i="45" s="1"/>
  <c r="I21" i="45"/>
  <c r="J21" i="45"/>
  <c r="K21" i="45" s="1"/>
  <c r="I22" i="45"/>
  <c r="J22" i="45"/>
  <c r="K22" i="45" s="1"/>
  <c r="I23" i="45"/>
  <c r="J23" i="45"/>
  <c r="K23" i="45" s="1"/>
  <c r="I24" i="45"/>
  <c r="J24" i="45"/>
  <c r="K24" i="45"/>
  <c r="I25" i="45"/>
  <c r="J25" i="45"/>
  <c r="K25" i="45" s="1"/>
  <c r="I26" i="45"/>
  <c r="J26" i="45"/>
  <c r="K26" i="45"/>
  <c r="I27" i="45"/>
  <c r="J27" i="45"/>
  <c r="K27" i="45" s="1"/>
  <c r="I28" i="45"/>
  <c r="J28" i="45"/>
  <c r="K28" i="45"/>
  <c r="I29" i="45"/>
  <c r="J29" i="45"/>
  <c r="K29" i="45" s="1"/>
  <c r="I30" i="45"/>
  <c r="J30" i="45"/>
  <c r="K30" i="45" s="1"/>
  <c r="I31" i="45"/>
  <c r="J31" i="45"/>
  <c r="K31" i="45" s="1"/>
  <c r="I32" i="45"/>
  <c r="J32" i="45"/>
  <c r="K32" i="45"/>
  <c r="I33" i="45"/>
  <c r="J33" i="45"/>
  <c r="K33" i="45" s="1"/>
  <c r="I34" i="45"/>
  <c r="J34" i="45"/>
  <c r="K34" i="45"/>
  <c r="I35" i="45"/>
  <c r="J35" i="45"/>
  <c r="K35" i="45" s="1"/>
  <c r="I36" i="45"/>
  <c r="J36" i="45"/>
  <c r="K36" i="45" s="1"/>
  <c r="I37" i="45"/>
  <c r="J37" i="45"/>
  <c r="K37" i="45" s="1"/>
  <c r="I38" i="45"/>
  <c r="J38" i="45"/>
  <c r="K38" i="45" s="1"/>
  <c r="I39" i="45"/>
  <c r="J39" i="45"/>
  <c r="K39" i="45" s="1"/>
  <c r="I40" i="45"/>
  <c r="J40" i="45"/>
  <c r="K40" i="45"/>
  <c r="I41" i="45"/>
  <c r="J41" i="45"/>
  <c r="K41" i="45" s="1"/>
  <c r="I42" i="45"/>
  <c r="J42" i="45"/>
  <c r="K42" i="45"/>
  <c r="I43" i="45"/>
  <c r="J43" i="45"/>
  <c r="K43" i="45" s="1"/>
  <c r="I44" i="45"/>
  <c r="J44" i="45"/>
  <c r="K44" i="45"/>
  <c r="I45" i="45"/>
  <c r="J45" i="45"/>
  <c r="K45" i="45" s="1"/>
  <c r="I46" i="45"/>
  <c r="J46" i="45"/>
  <c r="K46" i="45" s="1"/>
  <c r="I47" i="45"/>
  <c r="J47" i="45"/>
  <c r="K47" i="45" s="1"/>
  <c r="I48" i="45"/>
  <c r="J48" i="45"/>
  <c r="K48" i="45"/>
  <c r="I49" i="45"/>
  <c r="J49" i="45"/>
  <c r="K49" i="45" s="1"/>
  <c r="I50" i="45"/>
  <c r="J50" i="45"/>
  <c r="K50" i="45"/>
  <c r="I51" i="45"/>
  <c r="J51" i="45"/>
  <c r="K51" i="45" s="1"/>
  <c r="I52" i="45"/>
  <c r="J52" i="45"/>
  <c r="K52" i="45" s="1"/>
  <c r="I53" i="45"/>
  <c r="J53" i="45"/>
  <c r="K53" i="45" s="1"/>
  <c r="I54" i="45"/>
  <c r="J54" i="45"/>
  <c r="K54" i="45" s="1"/>
  <c r="I55" i="45"/>
  <c r="J55" i="45"/>
  <c r="K55" i="45" s="1"/>
  <c r="I56" i="45"/>
  <c r="J56" i="45"/>
  <c r="K56" i="45"/>
  <c r="I57" i="45"/>
  <c r="J57" i="45"/>
  <c r="K57" i="45" s="1"/>
  <c r="I58" i="45"/>
  <c r="J58" i="45"/>
  <c r="K58" i="45"/>
  <c r="I59" i="45"/>
  <c r="J59" i="45"/>
  <c r="K59" i="45" s="1"/>
  <c r="I60" i="45"/>
  <c r="J60" i="45"/>
  <c r="K60" i="45" s="1"/>
  <c r="I61" i="45"/>
  <c r="J61" i="45"/>
  <c r="K61" i="45" s="1"/>
  <c r="I62" i="45"/>
  <c r="J62" i="45"/>
  <c r="K62" i="45" s="1"/>
  <c r="I63" i="45"/>
  <c r="J63" i="45"/>
  <c r="K63" i="45" s="1"/>
  <c r="I64" i="45"/>
  <c r="J64" i="45"/>
  <c r="K64" i="45" s="1"/>
  <c r="I65" i="45"/>
  <c r="J65" i="45"/>
  <c r="K65" i="45" s="1"/>
  <c r="I66" i="45"/>
  <c r="J66" i="45"/>
  <c r="K66" i="45"/>
  <c r="I67" i="45"/>
  <c r="J67" i="45"/>
  <c r="K67" i="45" s="1"/>
  <c r="I68" i="45"/>
  <c r="J68" i="45"/>
  <c r="K68" i="45" s="1"/>
  <c r="I69" i="45"/>
  <c r="J69" i="45"/>
  <c r="K69" i="45" s="1"/>
  <c r="I70" i="45"/>
  <c r="J70" i="45"/>
  <c r="K70" i="45" s="1"/>
  <c r="I71" i="45"/>
  <c r="J71" i="45"/>
  <c r="K71" i="45" s="1"/>
  <c r="I72" i="45"/>
  <c r="J72" i="45"/>
  <c r="K72" i="45"/>
  <c r="I73" i="45"/>
  <c r="J73" i="45"/>
  <c r="K73" i="45" s="1"/>
  <c r="I74" i="45"/>
  <c r="J74" i="45"/>
  <c r="K74" i="45"/>
  <c r="I75" i="45"/>
  <c r="J75" i="45"/>
  <c r="K75" i="45" s="1"/>
  <c r="I76" i="45"/>
  <c r="J76" i="45"/>
  <c r="K76" i="45" s="1"/>
  <c r="I77" i="45"/>
  <c r="J77" i="45"/>
  <c r="K77" i="45" s="1"/>
  <c r="I78" i="45"/>
  <c r="J78" i="45"/>
  <c r="K78" i="45" s="1"/>
  <c r="I79" i="45"/>
  <c r="J79" i="45"/>
  <c r="K79" i="45" s="1"/>
  <c r="I80" i="45"/>
  <c r="J80" i="45"/>
  <c r="K80" i="45" s="1"/>
  <c r="I81" i="45"/>
  <c r="J81" i="45"/>
  <c r="K81" i="45" s="1"/>
  <c r="I82" i="45"/>
  <c r="J82" i="45"/>
  <c r="K82" i="45"/>
  <c r="I83" i="45"/>
  <c r="J83" i="45"/>
  <c r="K83" i="45" s="1"/>
  <c r="I84" i="45"/>
  <c r="J84" i="45"/>
  <c r="K84" i="45" s="1"/>
  <c r="I85" i="45"/>
  <c r="J85" i="45"/>
  <c r="K85" i="45" s="1"/>
  <c r="I86" i="45"/>
  <c r="J86" i="45"/>
  <c r="K86" i="45" s="1"/>
  <c r="I87" i="45"/>
  <c r="J87" i="45"/>
  <c r="K87" i="45" s="1"/>
  <c r="I88" i="45"/>
  <c r="J88" i="45"/>
  <c r="K88" i="45" s="1"/>
  <c r="I89" i="45"/>
  <c r="J89" i="45"/>
  <c r="K89" i="45" s="1"/>
  <c r="I90" i="45"/>
  <c r="J90" i="45"/>
  <c r="K90" i="45"/>
  <c r="I91" i="45"/>
  <c r="J91" i="45"/>
  <c r="K91" i="45" s="1"/>
  <c r="I92" i="45"/>
  <c r="J92" i="45"/>
  <c r="K92" i="45" s="1"/>
  <c r="I93" i="45"/>
  <c r="J93" i="45"/>
  <c r="K93" i="45" s="1"/>
  <c r="I94" i="45"/>
  <c r="J94" i="45"/>
  <c r="K94" i="45" s="1"/>
  <c r="I95" i="45"/>
  <c r="J95" i="45"/>
  <c r="K95" i="45" s="1"/>
  <c r="I96" i="45"/>
  <c r="J96" i="45"/>
  <c r="K96" i="45"/>
  <c r="I97" i="45"/>
  <c r="J97" i="45"/>
  <c r="K97" i="45" s="1"/>
  <c r="I98" i="45"/>
  <c r="J98" i="45"/>
  <c r="K98" i="45"/>
  <c r="I99" i="45"/>
  <c r="J99" i="45"/>
  <c r="K99" i="45" s="1"/>
  <c r="I100" i="45"/>
  <c r="J100" i="45"/>
  <c r="K100" i="45" s="1"/>
  <c r="I101" i="45"/>
  <c r="J101" i="45"/>
  <c r="K101" i="45" s="1"/>
  <c r="I102" i="45"/>
  <c r="J102" i="45"/>
  <c r="K102" i="45" s="1"/>
  <c r="I103" i="45"/>
  <c r="J103" i="45"/>
  <c r="K103" i="45" s="1"/>
  <c r="I104" i="45"/>
  <c r="J104" i="45"/>
  <c r="K104" i="45"/>
  <c r="I105" i="45"/>
  <c r="J105" i="45"/>
  <c r="K105" i="45" s="1"/>
  <c r="I106" i="45"/>
  <c r="J106" i="45"/>
  <c r="K106" i="45"/>
  <c r="I107" i="45"/>
  <c r="J107" i="45"/>
  <c r="K107" i="45" s="1"/>
  <c r="I108" i="45"/>
  <c r="J108" i="45"/>
  <c r="K108" i="45"/>
  <c r="I109" i="45"/>
  <c r="J109" i="45"/>
  <c r="K109" i="45" s="1"/>
  <c r="E11" i="45"/>
  <c r="F11" i="45"/>
  <c r="G11" i="45" s="1"/>
  <c r="E12" i="45"/>
  <c r="F12" i="45" s="1"/>
  <c r="G12" i="45" s="1"/>
  <c r="E13" i="45"/>
  <c r="F13" i="45"/>
  <c r="G13" i="45" s="1"/>
  <c r="E14" i="45"/>
  <c r="F14" i="45" s="1"/>
  <c r="G14" i="45" s="1"/>
  <c r="E15" i="45"/>
  <c r="F15" i="45" s="1"/>
  <c r="G15" i="45" s="1"/>
  <c r="E16" i="45"/>
  <c r="F16" i="45" s="1"/>
  <c r="G16" i="45" s="1"/>
  <c r="E17" i="45"/>
  <c r="F17" i="45" s="1"/>
  <c r="G17" i="45" s="1"/>
  <c r="E18" i="45"/>
  <c r="F18" i="45" s="1"/>
  <c r="G18" i="45" s="1"/>
  <c r="E19" i="45"/>
  <c r="F19" i="45"/>
  <c r="G19" i="45" s="1"/>
  <c r="E20" i="45"/>
  <c r="F20" i="45" s="1"/>
  <c r="G20" i="45" s="1"/>
  <c r="E21" i="45"/>
  <c r="F21" i="45"/>
  <c r="G21" i="45" s="1"/>
  <c r="E22" i="45"/>
  <c r="F22" i="45" s="1"/>
  <c r="G22" i="45" s="1"/>
  <c r="E23" i="45"/>
  <c r="F23" i="45" s="1"/>
  <c r="G23" i="45" s="1"/>
  <c r="E24" i="45"/>
  <c r="F24" i="45" s="1"/>
  <c r="G24" i="45" s="1"/>
  <c r="E25" i="45"/>
  <c r="F25" i="45" s="1"/>
  <c r="G25" i="45" s="1"/>
  <c r="E26" i="45"/>
  <c r="F26" i="45" s="1"/>
  <c r="G26" i="45" s="1"/>
  <c r="E27" i="45"/>
  <c r="F27" i="45"/>
  <c r="G27" i="45" s="1"/>
  <c r="E28" i="45"/>
  <c r="F28" i="45" s="1"/>
  <c r="G28" i="45" s="1"/>
  <c r="E29" i="45"/>
  <c r="F29" i="45"/>
  <c r="G29" i="45" s="1"/>
  <c r="E30" i="45"/>
  <c r="F30" i="45" s="1"/>
  <c r="G30" i="45" s="1"/>
  <c r="E31" i="45"/>
  <c r="F31" i="45" s="1"/>
  <c r="G31" i="45" s="1"/>
  <c r="E32" i="45"/>
  <c r="F32" i="45" s="1"/>
  <c r="G32" i="45" s="1"/>
  <c r="E33" i="45"/>
  <c r="F33" i="45" s="1"/>
  <c r="G33" i="45" s="1"/>
  <c r="E34" i="45"/>
  <c r="F34" i="45" s="1"/>
  <c r="G34" i="45" s="1"/>
  <c r="E35" i="45"/>
  <c r="F35" i="45" s="1"/>
  <c r="G35" i="45" s="1"/>
  <c r="E36" i="45"/>
  <c r="F36" i="45" s="1"/>
  <c r="G36" i="45" s="1"/>
  <c r="E37" i="45"/>
  <c r="F37" i="45"/>
  <c r="G37" i="45" s="1"/>
  <c r="E38" i="45"/>
  <c r="F38" i="45" s="1"/>
  <c r="G38" i="45" s="1"/>
  <c r="E39" i="45"/>
  <c r="F39" i="45"/>
  <c r="G39" i="45" s="1"/>
  <c r="E40" i="45"/>
  <c r="F40" i="45" s="1"/>
  <c r="G40" i="45" s="1"/>
  <c r="E41" i="45"/>
  <c r="F41" i="45" s="1"/>
  <c r="G41" i="45" s="1"/>
  <c r="E42" i="45"/>
  <c r="F42" i="45" s="1"/>
  <c r="G42" i="45" s="1"/>
  <c r="E43" i="45"/>
  <c r="F43" i="45" s="1"/>
  <c r="G43" i="45" s="1"/>
  <c r="E44" i="45"/>
  <c r="F44" i="45" s="1"/>
  <c r="G44" i="45" s="1"/>
  <c r="E45" i="45"/>
  <c r="F45" i="45"/>
  <c r="G45" i="45" s="1"/>
  <c r="E46" i="45"/>
  <c r="F46" i="45" s="1"/>
  <c r="G46" i="45" s="1"/>
  <c r="E47" i="45"/>
  <c r="F47" i="45" s="1"/>
  <c r="G47" i="45" s="1"/>
  <c r="E48" i="45"/>
  <c r="F48" i="45" s="1"/>
  <c r="G48" i="45" s="1"/>
  <c r="E49" i="45"/>
  <c r="F49" i="45"/>
  <c r="G49" i="45" s="1"/>
  <c r="E50" i="45"/>
  <c r="F50" i="45" s="1"/>
  <c r="G50" i="45" s="1"/>
  <c r="E51" i="45"/>
  <c r="F51" i="45"/>
  <c r="G51" i="45" s="1"/>
  <c r="E52" i="45"/>
  <c r="F52" i="45" s="1"/>
  <c r="G52" i="45" s="1"/>
  <c r="E53" i="45"/>
  <c r="F53" i="45"/>
  <c r="G53" i="45" s="1"/>
  <c r="E54" i="45"/>
  <c r="F54" i="45" s="1"/>
  <c r="G54" i="45" s="1"/>
  <c r="E55" i="45"/>
  <c r="F55" i="45" s="1"/>
  <c r="G55" i="45" s="1"/>
  <c r="E56" i="45"/>
  <c r="F56" i="45" s="1"/>
  <c r="G56" i="45" s="1"/>
  <c r="E57" i="45"/>
  <c r="F57" i="45" s="1"/>
  <c r="G57" i="45" s="1"/>
  <c r="E58" i="45"/>
  <c r="F58" i="45" s="1"/>
  <c r="G58" i="45" s="1"/>
  <c r="E59" i="45"/>
  <c r="F59" i="45" s="1"/>
  <c r="G59" i="45" s="1"/>
  <c r="E60" i="45"/>
  <c r="F60" i="45" s="1"/>
  <c r="G60" i="45" s="1"/>
  <c r="E61" i="45"/>
  <c r="F61" i="45"/>
  <c r="G61" i="45" s="1"/>
  <c r="E62" i="45"/>
  <c r="F62" i="45" s="1"/>
  <c r="G62" i="45" s="1"/>
  <c r="E63" i="45"/>
  <c r="F63" i="45" s="1"/>
  <c r="G63" i="45" s="1"/>
  <c r="E64" i="45"/>
  <c r="F64" i="45" s="1"/>
  <c r="G64" i="45" s="1"/>
  <c r="E65" i="45"/>
  <c r="F65" i="45"/>
  <c r="G65" i="45" s="1"/>
  <c r="E66" i="45"/>
  <c r="F66" i="45" s="1"/>
  <c r="G66" i="45" s="1"/>
  <c r="E67" i="45"/>
  <c r="F67" i="45"/>
  <c r="G67" i="45" s="1"/>
  <c r="E68" i="45"/>
  <c r="F68" i="45" s="1"/>
  <c r="G68" i="45" s="1"/>
  <c r="E69" i="45"/>
  <c r="F69" i="45"/>
  <c r="G69" i="45" s="1"/>
  <c r="E70" i="45"/>
  <c r="F70" i="45" s="1"/>
  <c r="G70" i="45" s="1"/>
  <c r="E71" i="45"/>
  <c r="F71" i="45" s="1"/>
  <c r="G71" i="45" s="1"/>
  <c r="E72" i="45"/>
  <c r="F72" i="45" s="1"/>
  <c r="G72" i="45" s="1"/>
  <c r="E73" i="45"/>
  <c r="F73" i="45" s="1"/>
  <c r="G73" i="45" s="1"/>
  <c r="E74" i="45"/>
  <c r="F74" i="45" s="1"/>
  <c r="G74" i="45" s="1"/>
  <c r="E75" i="45"/>
  <c r="F75" i="45" s="1"/>
  <c r="G75" i="45" s="1"/>
  <c r="E76" i="45"/>
  <c r="F76" i="45" s="1"/>
  <c r="G76" i="45" s="1"/>
  <c r="E77" i="45"/>
  <c r="F77" i="45"/>
  <c r="G77" i="45" s="1"/>
  <c r="E78" i="45"/>
  <c r="F78" i="45" s="1"/>
  <c r="G78" i="45" s="1"/>
  <c r="E79" i="45"/>
  <c r="F79" i="45" s="1"/>
  <c r="G79" i="45" s="1"/>
  <c r="E80" i="45"/>
  <c r="F80" i="45" s="1"/>
  <c r="G80" i="45" s="1"/>
  <c r="E81" i="45"/>
  <c r="F81" i="45"/>
  <c r="G81" i="45" s="1"/>
  <c r="E82" i="45"/>
  <c r="F82" i="45" s="1"/>
  <c r="G82" i="45" s="1"/>
  <c r="E83" i="45"/>
  <c r="F83" i="45"/>
  <c r="G83" i="45" s="1"/>
  <c r="E84" i="45"/>
  <c r="F84" i="45" s="1"/>
  <c r="G84" i="45" s="1"/>
  <c r="E85" i="45"/>
  <c r="F85" i="45"/>
  <c r="G85" i="45" s="1"/>
  <c r="E86" i="45"/>
  <c r="F86" i="45" s="1"/>
  <c r="G86" i="45" s="1"/>
  <c r="E87" i="45"/>
  <c r="F87" i="45" s="1"/>
  <c r="G87" i="45" s="1"/>
  <c r="E88" i="45"/>
  <c r="F88" i="45" s="1"/>
  <c r="G88" i="45" s="1"/>
  <c r="E89" i="45"/>
  <c r="F89" i="45" s="1"/>
  <c r="G89" i="45" s="1"/>
  <c r="E90" i="45"/>
  <c r="F90" i="45" s="1"/>
  <c r="G90" i="45" s="1"/>
  <c r="E91" i="45"/>
  <c r="F91" i="45" s="1"/>
  <c r="G91" i="45" s="1"/>
  <c r="E92" i="45"/>
  <c r="F92" i="45" s="1"/>
  <c r="G92" i="45" s="1"/>
  <c r="E93" i="45"/>
  <c r="F93" i="45"/>
  <c r="G93" i="45" s="1"/>
  <c r="E94" i="45"/>
  <c r="F94" i="45" s="1"/>
  <c r="G94" i="45" s="1"/>
  <c r="E95" i="45"/>
  <c r="F95" i="45" s="1"/>
  <c r="G95" i="45" s="1"/>
  <c r="E96" i="45"/>
  <c r="F96" i="45" s="1"/>
  <c r="G96" i="45" s="1"/>
  <c r="E97" i="45"/>
  <c r="F97" i="45"/>
  <c r="G97" i="45" s="1"/>
  <c r="E98" i="45"/>
  <c r="F98" i="45" s="1"/>
  <c r="G98" i="45" s="1"/>
  <c r="E99" i="45"/>
  <c r="F99" i="45"/>
  <c r="G99" i="45" s="1"/>
  <c r="E100" i="45"/>
  <c r="F100" i="45" s="1"/>
  <c r="G100" i="45" s="1"/>
  <c r="E101" i="45"/>
  <c r="F101" i="45"/>
  <c r="G101" i="45" s="1"/>
  <c r="E102" i="45"/>
  <c r="F102" i="45" s="1"/>
  <c r="G102" i="45" s="1"/>
  <c r="E103" i="45"/>
  <c r="F103" i="45" s="1"/>
  <c r="G103" i="45" s="1"/>
  <c r="E104" i="45"/>
  <c r="F104" i="45" s="1"/>
  <c r="G104" i="45" s="1"/>
  <c r="E105" i="45"/>
  <c r="F105" i="45" s="1"/>
  <c r="G105" i="45" s="1"/>
  <c r="E106" i="45"/>
  <c r="F106" i="45" s="1"/>
  <c r="G106" i="45" s="1"/>
  <c r="E107" i="45"/>
  <c r="F107" i="45" s="1"/>
  <c r="G107" i="45" s="1"/>
  <c r="E108" i="45"/>
  <c r="F108" i="45" s="1"/>
  <c r="G108" i="45" s="1"/>
  <c r="E109" i="45"/>
  <c r="F109" i="45"/>
  <c r="G109" i="45" s="1"/>
  <c r="E10" i="45"/>
  <c r="F10" i="45" s="1"/>
  <c r="G10" i="45" s="1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B103" i="45"/>
  <c r="B104" i="45"/>
  <c r="B105" i="45"/>
  <c r="B106" i="45"/>
  <c r="B107" i="45"/>
  <c r="B108" i="45"/>
  <c r="B109" i="45"/>
  <c r="B10" i="45"/>
  <c r="J10" i="45"/>
  <c r="K10" i="45" s="1"/>
  <c r="I10" i="45"/>
  <c r="I11" i="44"/>
  <c r="J11" i="44"/>
  <c r="K11" i="44" s="1"/>
  <c r="I12" i="44"/>
  <c r="J12" i="44"/>
  <c r="K12" i="44" s="1"/>
  <c r="O14" i="44" s="1"/>
  <c r="I13" i="44"/>
  <c r="J13" i="44"/>
  <c r="K13" i="44" s="1"/>
  <c r="I14" i="44"/>
  <c r="J14" i="44"/>
  <c r="K14" i="44"/>
  <c r="I15" i="44"/>
  <c r="J15" i="44"/>
  <c r="K15" i="44" s="1"/>
  <c r="I16" i="44"/>
  <c r="J16" i="44"/>
  <c r="K16" i="44"/>
  <c r="I17" i="44"/>
  <c r="J17" i="44"/>
  <c r="K17" i="44" s="1"/>
  <c r="I18" i="44"/>
  <c r="J18" i="44"/>
  <c r="K18" i="44"/>
  <c r="I19" i="44"/>
  <c r="J19" i="44"/>
  <c r="K19" i="44" s="1"/>
  <c r="I20" i="44"/>
  <c r="J20" i="44"/>
  <c r="K20" i="44" s="1"/>
  <c r="I21" i="44"/>
  <c r="J21" i="44"/>
  <c r="K21" i="44" s="1"/>
  <c r="I22" i="44"/>
  <c r="J22" i="44"/>
  <c r="K22" i="44"/>
  <c r="I23" i="44"/>
  <c r="J23" i="44"/>
  <c r="K23" i="44" s="1"/>
  <c r="I24" i="44"/>
  <c r="J24" i="44"/>
  <c r="K24" i="44" s="1"/>
  <c r="I25" i="44"/>
  <c r="J25" i="44"/>
  <c r="K25" i="44" s="1"/>
  <c r="I26" i="44"/>
  <c r="J26" i="44"/>
  <c r="K26" i="44" s="1"/>
  <c r="I27" i="44"/>
  <c r="J27" i="44"/>
  <c r="K27" i="44" s="1"/>
  <c r="I28" i="44"/>
  <c r="J28" i="44"/>
  <c r="K28" i="44" s="1"/>
  <c r="I29" i="44"/>
  <c r="J29" i="44"/>
  <c r="K29" i="44" s="1"/>
  <c r="I30" i="44"/>
  <c r="J30" i="44"/>
  <c r="K30" i="44"/>
  <c r="I31" i="44"/>
  <c r="J31" i="44"/>
  <c r="K31" i="44" s="1"/>
  <c r="I32" i="44"/>
  <c r="J32" i="44"/>
  <c r="K32" i="44"/>
  <c r="I33" i="44"/>
  <c r="J33" i="44"/>
  <c r="K33" i="44" s="1"/>
  <c r="I34" i="44"/>
  <c r="J34" i="44"/>
  <c r="K34" i="44"/>
  <c r="I35" i="44"/>
  <c r="J35" i="44"/>
  <c r="K35" i="44" s="1"/>
  <c r="I36" i="44"/>
  <c r="J36" i="44"/>
  <c r="K36" i="44" s="1"/>
  <c r="I37" i="44"/>
  <c r="J37" i="44"/>
  <c r="K37" i="44" s="1"/>
  <c r="I38" i="44"/>
  <c r="J38" i="44"/>
  <c r="K38" i="44"/>
  <c r="I39" i="44"/>
  <c r="J39" i="44"/>
  <c r="K39" i="44" s="1"/>
  <c r="I40" i="44"/>
  <c r="J40" i="44"/>
  <c r="K40" i="44" s="1"/>
  <c r="I41" i="44"/>
  <c r="J41" i="44"/>
  <c r="K41" i="44" s="1"/>
  <c r="I42" i="44"/>
  <c r="J42" i="44"/>
  <c r="K42" i="44" s="1"/>
  <c r="I43" i="44"/>
  <c r="J43" i="44"/>
  <c r="K43" i="44" s="1"/>
  <c r="I44" i="44"/>
  <c r="J44" i="44"/>
  <c r="K44" i="44" s="1"/>
  <c r="I45" i="44"/>
  <c r="J45" i="44"/>
  <c r="K45" i="44" s="1"/>
  <c r="I46" i="44"/>
  <c r="J46" i="44"/>
  <c r="K46" i="44"/>
  <c r="I47" i="44"/>
  <c r="J47" i="44"/>
  <c r="K47" i="44" s="1"/>
  <c r="I48" i="44"/>
  <c r="J48" i="44"/>
  <c r="K48" i="44"/>
  <c r="I49" i="44"/>
  <c r="J49" i="44"/>
  <c r="K49" i="44" s="1"/>
  <c r="I50" i="44"/>
  <c r="J50" i="44"/>
  <c r="K50" i="44"/>
  <c r="I51" i="44"/>
  <c r="J51" i="44"/>
  <c r="K51" i="44" s="1"/>
  <c r="I52" i="44"/>
  <c r="J52" i="44"/>
  <c r="K52" i="44" s="1"/>
  <c r="I53" i="44"/>
  <c r="J53" i="44"/>
  <c r="K53" i="44" s="1"/>
  <c r="I54" i="44"/>
  <c r="J54" i="44"/>
  <c r="K54" i="44"/>
  <c r="I55" i="44"/>
  <c r="J55" i="44"/>
  <c r="K55" i="44" s="1"/>
  <c r="I56" i="44"/>
  <c r="J56" i="44"/>
  <c r="K56" i="44" s="1"/>
  <c r="I57" i="44"/>
  <c r="J57" i="44"/>
  <c r="K57" i="44" s="1"/>
  <c r="I58" i="44"/>
  <c r="J58" i="44"/>
  <c r="K58" i="44" s="1"/>
  <c r="I59" i="44"/>
  <c r="J59" i="44"/>
  <c r="K59" i="44" s="1"/>
  <c r="I60" i="44"/>
  <c r="J60" i="44"/>
  <c r="K60" i="44" s="1"/>
  <c r="I61" i="44"/>
  <c r="J61" i="44"/>
  <c r="K61" i="44" s="1"/>
  <c r="I62" i="44"/>
  <c r="J62" i="44"/>
  <c r="K62" i="44"/>
  <c r="I63" i="44"/>
  <c r="J63" i="44"/>
  <c r="K63" i="44" s="1"/>
  <c r="I64" i="44"/>
  <c r="J64" i="44"/>
  <c r="K64" i="44"/>
  <c r="I65" i="44"/>
  <c r="J65" i="44"/>
  <c r="K65" i="44" s="1"/>
  <c r="I66" i="44"/>
  <c r="J66" i="44"/>
  <c r="K66" i="44"/>
  <c r="I67" i="44"/>
  <c r="J67" i="44"/>
  <c r="K67" i="44" s="1"/>
  <c r="I68" i="44"/>
  <c r="J68" i="44"/>
  <c r="K68" i="44" s="1"/>
  <c r="I69" i="44"/>
  <c r="J69" i="44"/>
  <c r="K69" i="44" s="1"/>
  <c r="I70" i="44"/>
  <c r="J70" i="44"/>
  <c r="K70" i="44"/>
  <c r="I71" i="44"/>
  <c r="J71" i="44"/>
  <c r="K71" i="44" s="1"/>
  <c r="I72" i="44"/>
  <c r="J72" i="44"/>
  <c r="K72" i="44" s="1"/>
  <c r="I73" i="44"/>
  <c r="J73" i="44"/>
  <c r="K73" i="44" s="1"/>
  <c r="I74" i="44"/>
  <c r="J74" i="44"/>
  <c r="K74" i="44" s="1"/>
  <c r="I75" i="44"/>
  <c r="J75" i="44"/>
  <c r="K75" i="44" s="1"/>
  <c r="I76" i="44"/>
  <c r="J76" i="44"/>
  <c r="K76" i="44" s="1"/>
  <c r="I77" i="44"/>
  <c r="J77" i="44"/>
  <c r="K77" i="44" s="1"/>
  <c r="I78" i="44"/>
  <c r="J78" i="44"/>
  <c r="K78" i="44"/>
  <c r="I79" i="44"/>
  <c r="J79" i="44"/>
  <c r="K79" i="44" s="1"/>
  <c r="I80" i="44"/>
  <c r="J80" i="44"/>
  <c r="K80" i="44"/>
  <c r="I81" i="44"/>
  <c r="J81" i="44"/>
  <c r="K81" i="44" s="1"/>
  <c r="I82" i="44"/>
  <c r="J82" i="44"/>
  <c r="K82" i="44"/>
  <c r="I83" i="44"/>
  <c r="J83" i="44"/>
  <c r="K83" i="44" s="1"/>
  <c r="I84" i="44"/>
  <c r="J84" i="44"/>
  <c r="K84" i="44" s="1"/>
  <c r="I85" i="44"/>
  <c r="J85" i="44"/>
  <c r="K85" i="44" s="1"/>
  <c r="I86" i="44"/>
  <c r="J86" i="44"/>
  <c r="K86" i="44"/>
  <c r="I87" i="44"/>
  <c r="J87" i="44"/>
  <c r="K87" i="44" s="1"/>
  <c r="I88" i="44"/>
  <c r="J88" i="44"/>
  <c r="K88" i="44" s="1"/>
  <c r="I89" i="44"/>
  <c r="J89" i="44"/>
  <c r="K89" i="44" s="1"/>
  <c r="I90" i="44"/>
  <c r="J90" i="44"/>
  <c r="K90" i="44" s="1"/>
  <c r="I91" i="44"/>
  <c r="J91" i="44"/>
  <c r="K91" i="44" s="1"/>
  <c r="I92" i="44"/>
  <c r="J92" i="44"/>
  <c r="K92" i="44" s="1"/>
  <c r="I93" i="44"/>
  <c r="J93" i="44"/>
  <c r="K93" i="44" s="1"/>
  <c r="I94" i="44"/>
  <c r="J94" i="44"/>
  <c r="K94" i="44"/>
  <c r="I95" i="44"/>
  <c r="J95" i="44"/>
  <c r="K95" i="44" s="1"/>
  <c r="I96" i="44"/>
  <c r="J96" i="44"/>
  <c r="K96" i="44"/>
  <c r="I97" i="44"/>
  <c r="J97" i="44"/>
  <c r="K97" i="44" s="1"/>
  <c r="I98" i="44"/>
  <c r="J98" i="44"/>
  <c r="K98" i="44"/>
  <c r="I99" i="44"/>
  <c r="J99" i="44"/>
  <c r="K99" i="44" s="1"/>
  <c r="I100" i="44"/>
  <c r="J100" i="44"/>
  <c r="K100" i="44" s="1"/>
  <c r="I101" i="44"/>
  <c r="J101" i="44"/>
  <c r="K101" i="44" s="1"/>
  <c r="I102" i="44"/>
  <c r="J102" i="44"/>
  <c r="K102" i="44"/>
  <c r="I103" i="44"/>
  <c r="J103" i="44"/>
  <c r="K103" i="44" s="1"/>
  <c r="I104" i="44"/>
  <c r="J104" i="44"/>
  <c r="K104" i="44" s="1"/>
  <c r="I105" i="44"/>
  <c r="J105" i="44"/>
  <c r="K105" i="44" s="1"/>
  <c r="I106" i="44"/>
  <c r="J106" i="44"/>
  <c r="K106" i="44" s="1"/>
  <c r="I107" i="44"/>
  <c r="J107" i="44"/>
  <c r="K107" i="44" s="1"/>
  <c r="I108" i="44"/>
  <c r="J108" i="44"/>
  <c r="K108" i="44" s="1"/>
  <c r="I109" i="44"/>
  <c r="J109" i="44"/>
  <c r="K109" i="44" s="1"/>
  <c r="E11" i="44"/>
  <c r="F11" i="44" s="1"/>
  <c r="G11" i="44" s="1"/>
  <c r="E12" i="44"/>
  <c r="F12" i="44" s="1"/>
  <c r="G12" i="44" s="1"/>
  <c r="E13" i="44"/>
  <c r="F13" i="44" s="1"/>
  <c r="G13" i="44" s="1"/>
  <c r="E14" i="44"/>
  <c r="F14" i="44" s="1"/>
  <c r="G14" i="44" s="1"/>
  <c r="E15" i="44"/>
  <c r="F15" i="44" s="1"/>
  <c r="G15" i="44" s="1"/>
  <c r="E16" i="44"/>
  <c r="F16" i="44"/>
  <c r="G16" i="44" s="1"/>
  <c r="E17" i="44"/>
  <c r="F17" i="44" s="1"/>
  <c r="G17" i="44" s="1"/>
  <c r="E18" i="44"/>
  <c r="F18" i="44" s="1"/>
  <c r="G18" i="44" s="1"/>
  <c r="E19" i="44"/>
  <c r="F19" i="44"/>
  <c r="G19" i="44" s="1"/>
  <c r="E20" i="44"/>
  <c r="F20" i="44" s="1"/>
  <c r="G20" i="44" s="1"/>
  <c r="E21" i="44"/>
  <c r="F21" i="44" s="1"/>
  <c r="G21" i="44" s="1"/>
  <c r="E22" i="44"/>
  <c r="F22" i="44" s="1"/>
  <c r="G22" i="44" s="1"/>
  <c r="E23" i="44"/>
  <c r="F23" i="44"/>
  <c r="G23" i="44" s="1"/>
  <c r="E24" i="44"/>
  <c r="F24" i="44" s="1"/>
  <c r="G24" i="44" s="1"/>
  <c r="E25" i="44"/>
  <c r="F25" i="44" s="1"/>
  <c r="G25" i="44" s="1"/>
  <c r="E26" i="44"/>
  <c r="F26" i="44" s="1"/>
  <c r="G26" i="44" s="1"/>
  <c r="E27" i="44"/>
  <c r="F27" i="44" s="1"/>
  <c r="G27" i="44" s="1"/>
  <c r="E28" i="44"/>
  <c r="F28" i="44"/>
  <c r="G28" i="44" s="1"/>
  <c r="E29" i="44"/>
  <c r="F29" i="44" s="1"/>
  <c r="G29" i="44" s="1"/>
  <c r="E30" i="44"/>
  <c r="F30" i="44" s="1"/>
  <c r="G30" i="44" s="1"/>
  <c r="E31" i="44"/>
  <c r="F31" i="44"/>
  <c r="G31" i="44" s="1"/>
  <c r="E32" i="44"/>
  <c r="F32" i="44"/>
  <c r="G32" i="44"/>
  <c r="E33" i="44"/>
  <c r="F33" i="44" s="1"/>
  <c r="G33" i="44" s="1"/>
  <c r="E34" i="44"/>
  <c r="F34" i="44" s="1"/>
  <c r="G34" i="44" s="1"/>
  <c r="E35" i="44"/>
  <c r="F35" i="44" s="1"/>
  <c r="G35" i="44" s="1"/>
  <c r="E36" i="44"/>
  <c r="F36" i="44" s="1"/>
  <c r="G36" i="44" s="1"/>
  <c r="E37" i="44"/>
  <c r="F37" i="44" s="1"/>
  <c r="G37" i="44" s="1"/>
  <c r="E38" i="44"/>
  <c r="F38" i="44" s="1"/>
  <c r="G38" i="44" s="1"/>
  <c r="E39" i="44"/>
  <c r="F39" i="44"/>
  <c r="G39" i="44" s="1"/>
  <c r="E40" i="44"/>
  <c r="F40" i="44"/>
  <c r="G40" i="44" s="1"/>
  <c r="E41" i="44"/>
  <c r="F41" i="44" s="1"/>
  <c r="G41" i="44" s="1"/>
  <c r="E42" i="44"/>
  <c r="F42" i="44" s="1"/>
  <c r="G42" i="44" s="1"/>
  <c r="E43" i="44"/>
  <c r="F43" i="44" s="1"/>
  <c r="G43" i="44" s="1"/>
  <c r="E44" i="44"/>
  <c r="F44" i="44" s="1"/>
  <c r="G44" i="44" s="1"/>
  <c r="E45" i="44"/>
  <c r="F45" i="44" s="1"/>
  <c r="G45" i="44" s="1"/>
  <c r="E46" i="44"/>
  <c r="F46" i="44" s="1"/>
  <c r="G46" i="44" s="1"/>
  <c r="E47" i="44"/>
  <c r="F47" i="44" s="1"/>
  <c r="G47" i="44" s="1"/>
  <c r="E48" i="44"/>
  <c r="F48" i="44"/>
  <c r="G48" i="44" s="1"/>
  <c r="E49" i="44"/>
  <c r="F49" i="44" s="1"/>
  <c r="G49" i="44" s="1"/>
  <c r="E50" i="44"/>
  <c r="F50" i="44" s="1"/>
  <c r="G50" i="44" s="1"/>
  <c r="E51" i="44"/>
  <c r="F51" i="44"/>
  <c r="G51" i="44" s="1"/>
  <c r="E52" i="44"/>
  <c r="F52" i="44" s="1"/>
  <c r="G52" i="44" s="1"/>
  <c r="E53" i="44"/>
  <c r="F53" i="44" s="1"/>
  <c r="G53" i="44" s="1"/>
  <c r="E54" i="44"/>
  <c r="F54" i="44" s="1"/>
  <c r="G54" i="44" s="1"/>
  <c r="E55" i="44"/>
  <c r="F55" i="44"/>
  <c r="G55" i="44" s="1"/>
  <c r="E56" i="44"/>
  <c r="F56" i="44" s="1"/>
  <c r="G56" i="44" s="1"/>
  <c r="E57" i="44"/>
  <c r="F57" i="44" s="1"/>
  <c r="G57" i="44" s="1"/>
  <c r="E58" i="44"/>
  <c r="F58" i="44" s="1"/>
  <c r="G58" i="44" s="1"/>
  <c r="E59" i="44"/>
  <c r="F59" i="44" s="1"/>
  <c r="G59" i="44" s="1"/>
  <c r="E60" i="44"/>
  <c r="F60" i="44"/>
  <c r="G60" i="44" s="1"/>
  <c r="E61" i="44"/>
  <c r="F61" i="44" s="1"/>
  <c r="G61" i="44" s="1"/>
  <c r="E62" i="44"/>
  <c r="F62" i="44" s="1"/>
  <c r="G62" i="44" s="1"/>
  <c r="E63" i="44"/>
  <c r="F63" i="44"/>
  <c r="G63" i="44" s="1"/>
  <c r="E64" i="44"/>
  <c r="F64" i="44"/>
  <c r="G64" i="44"/>
  <c r="E65" i="44"/>
  <c r="F65" i="44" s="1"/>
  <c r="G65" i="44" s="1"/>
  <c r="E66" i="44"/>
  <c r="F66" i="44" s="1"/>
  <c r="G66" i="44" s="1"/>
  <c r="E67" i="44"/>
  <c r="F67" i="44" s="1"/>
  <c r="G67" i="44" s="1"/>
  <c r="E68" i="44"/>
  <c r="F68" i="44" s="1"/>
  <c r="G68" i="44" s="1"/>
  <c r="E69" i="44"/>
  <c r="F69" i="44" s="1"/>
  <c r="G69" i="44" s="1"/>
  <c r="E70" i="44"/>
  <c r="F70" i="44" s="1"/>
  <c r="G70" i="44" s="1"/>
  <c r="E71" i="44"/>
  <c r="F71" i="44"/>
  <c r="G71" i="44" s="1"/>
  <c r="E72" i="44"/>
  <c r="F72" i="44"/>
  <c r="G72" i="44" s="1"/>
  <c r="E73" i="44"/>
  <c r="F73" i="44" s="1"/>
  <c r="G73" i="44" s="1"/>
  <c r="E74" i="44"/>
  <c r="F74" i="44" s="1"/>
  <c r="G74" i="44" s="1"/>
  <c r="E75" i="44"/>
  <c r="F75" i="44" s="1"/>
  <c r="G75" i="44" s="1"/>
  <c r="E76" i="44"/>
  <c r="F76" i="44" s="1"/>
  <c r="G76" i="44" s="1"/>
  <c r="E77" i="44"/>
  <c r="F77" i="44" s="1"/>
  <c r="G77" i="44" s="1"/>
  <c r="E78" i="44"/>
  <c r="F78" i="44" s="1"/>
  <c r="G78" i="44" s="1"/>
  <c r="E79" i="44"/>
  <c r="F79" i="44" s="1"/>
  <c r="G79" i="44" s="1"/>
  <c r="E80" i="44"/>
  <c r="F80" i="44"/>
  <c r="G80" i="44" s="1"/>
  <c r="E81" i="44"/>
  <c r="F81" i="44" s="1"/>
  <c r="G81" i="44" s="1"/>
  <c r="E82" i="44"/>
  <c r="F82" i="44" s="1"/>
  <c r="G82" i="44" s="1"/>
  <c r="E83" i="44"/>
  <c r="F83" i="44"/>
  <c r="G83" i="44" s="1"/>
  <c r="E84" i="44"/>
  <c r="F84" i="44" s="1"/>
  <c r="G84" i="44" s="1"/>
  <c r="E85" i="44"/>
  <c r="F85" i="44" s="1"/>
  <c r="G85" i="44" s="1"/>
  <c r="E86" i="44"/>
  <c r="F86" i="44" s="1"/>
  <c r="G86" i="44" s="1"/>
  <c r="E87" i="44"/>
  <c r="F87" i="44"/>
  <c r="G87" i="44" s="1"/>
  <c r="E88" i="44"/>
  <c r="F88" i="44" s="1"/>
  <c r="G88" i="44" s="1"/>
  <c r="E89" i="44"/>
  <c r="F89" i="44" s="1"/>
  <c r="G89" i="44" s="1"/>
  <c r="E90" i="44"/>
  <c r="F90" i="44" s="1"/>
  <c r="G90" i="44" s="1"/>
  <c r="E91" i="44"/>
  <c r="F91" i="44" s="1"/>
  <c r="G91" i="44" s="1"/>
  <c r="E92" i="44"/>
  <c r="F92" i="44"/>
  <c r="G92" i="44" s="1"/>
  <c r="E93" i="44"/>
  <c r="F93" i="44" s="1"/>
  <c r="G93" i="44" s="1"/>
  <c r="E94" i="44"/>
  <c r="F94" i="44" s="1"/>
  <c r="G94" i="44" s="1"/>
  <c r="E95" i="44"/>
  <c r="F95" i="44"/>
  <c r="G95" i="44" s="1"/>
  <c r="E96" i="44"/>
  <c r="F96" i="44"/>
  <c r="G96" i="44"/>
  <c r="E97" i="44"/>
  <c r="F97" i="44" s="1"/>
  <c r="G97" i="44" s="1"/>
  <c r="E98" i="44"/>
  <c r="F98" i="44" s="1"/>
  <c r="G98" i="44" s="1"/>
  <c r="E99" i="44"/>
  <c r="F99" i="44" s="1"/>
  <c r="G99" i="44" s="1"/>
  <c r="E100" i="44"/>
  <c r="F100" i="44" s="1"/>
  <c r="G100" i="44" s="1"/>
  <c r="E101" i="44"/>
  <c r="F101" i="44" s="1"/>
  <c r="G101" i="44" s="1"/>
  <c r="E102" i="44"/>
  <c r="F102" i="44" s="1"/>
  <c r="G102" i="44" s="1"/>
  <c r="E103" i="44"/>
  <c r="F103" i="44"/>
  <c r="G103" i="44" s="1"/>
  <c r="E104" i="44"/>
  <c r="F104" i="44"/>
  <c r="G104" i="44" s="1"/>
  <c r="E105" i="44"/>
  <c r="F105" i="44" s="1"/>
  <c r="G105" i="44" s="1"/>
  <c r="E106" i="44"/>
  <c r="F106" i="44" s="1"/>
  <c r="G106" i="44" s="1"/>
  <c r="E107" i="44"/>
  <c r="F107" i="44" s="1"/>
  <c r="G107" i="44" s="1"/>
  <c r="E108" i="44"/>
  <c r="F108" i="44" s="1"/>
  <c r="G108" i="44" s="1"/>
  <c r="E109" i="44"/>
  <c r="F109" i="44" s="1"/>
  <c r="G109" i="44" s="1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26" i="44"/>
  <c r="B27" i="44"/>
  <c r="B28" i="44"/>
  <c r="B29" i="44"/>
  <c r="B30" i="44"/>
  <c r="B31" i="44"/>
  <c r="B32" i="44"/>
  <c r="B33" i="44"/>
  <c r="B34" i="44"/>
  <c r="B35" i="44"/>
  <c r="B36" i="44"/>
  <c r="B37" i="44"/>
  <c r="B38" i="44"/>
  <c r="B39" i="44"/>
  <c r="B40" i="44"/>
  <c r="B41" i="44"/>
  <c r="B42" i="44"/>
  <c r="B43" i="44"/>
  <c r="B44" i="44"/>
  <c r="B45" i="44"/>
  <c r="B46" i="44"/>
  <c r="B47" i="44"/>
  <c r="B48" i="44"/>
  <c r="B49" i="44"/>
  <c r="B50" i="44"/>
  <c r="B51" i="44"/>
  <c r="B52" i="44"/>
  <c r="B53" i="44"/>
  <c r="B54" i="44"/>
  <c r="B55" i="44"/>
  <c r="B56" i="44"/>
  <c r="B57" i="44"/>
  <c r="B58" i="44"/>
  <c r="B59" i="44"/>
  <c r="B60" i="44"/>
  <c r="B61" i="44"/>
  <c r="B62" i="44"/>
  <c r="B63" i="44"/>
  <c r="B64" i="44"/>
  <c r="B65" i="44"/>
  <c r="B66" i="44"/>
  <c r="B67" i="44"/>
  <c r="B68" i="44"/>
  <c r="B69" i="44"/>
  <c r="B70" i="44"/>
  <c r="B71" i="44"/>
  <c r="B72" i="44"/>
  <c r="B73" i="44"/>
  <c r="B74" i="44"/>
  <c r="B75" i="44"/>
  <c r="B76" i="44"/>
  <c r="B77" i="44"/>
  <c r="B78" i="44"/>
  <c r="B79" i="44"/>
  <c r="B80" i="44"/>
  <c r="B81" i="44"/>
  <c r="B82" i="44"/>
  <c r="B83" i="44"/>
  <c r="B84" i="44"/>
  <c r="B85" i="44"/>
  <c r="B86" i="44"/>
  <c r="B87" i="44"/>
  <c r="B88" i="44"/>
  <c r="B89" i="44"/>
  <c r="B90" i="44"/>
  <c r="B91" i="44"/>
  <c r="B92" i="44"/>
  <c r="B93" i="44"/>
  <c r="B94" i="44"/>
  <c r="B95" i="44"/>
  <c r="B96" i="44"/>
  <c r="B97" i="44"/>
  <c r="B98" i="44"/>
  <c r="B99" i="44"/>
  <c r="B100" i="44"/>
  <c r="B101" i="44"/>
  <c r="B102" i="44"/>
  <c r="B103" i="44"/>
  <c r="B104" i="44"/>
  <c r="B105" i="44"/>
  <c r="B106" i="44"/>
  <c r="B107" i="44"/>
  <c r="B108" i="44"/>
  <c r="B109" i="44"/>
  <c r="J10" i="44"/>
  <c r="K10" i="44" s="1"/>
  <c r="I10" i="44"/>
  <c r="E10" i="44"/>
  <c r="F10" i="44" s="1"/>
  <c r="G10" i="44" s="1"/>
  <c r="B10" i="44"/>
  <c r="K12" i="43"/>
  <c r="K13" i="43"/>
  <c r="K18" i="43"/>
  <c r="K20" i="43"/>
  <c r="K21" i="43"/>
  <c r="K26" i="43"/>
  <c r="K28" i="43"/>
  <c r="K29" i="43"/>
  <c r="K34" i="43"/>
  <c r="K36" i="43"/>
  <c r="K37" i="43"/>
  <c r="K42" i="43"/>
  <c r="K44" i="43"/>
  <c r="K45" i="43"/>
  <c r="K50" i="43"/>
  <c r="K52" i="43"/>
  <c r="K53" i="43"/>
  <c r="K58" i="43"/>
  <c r="K60" i="43"/>
  <c r="K61" i="43"/>
  <c r="K66" i="43"/>
  <c r="K68" i="43"/>
  <c r="K69" i="43"/>
  <c r="K74" i="43"/>
  <c r="K76" i="43"/>
  <c r="K77" i="43"/>
  <c r="K82" i="43"/>
  <c r="K84" i="43"/>
  <c r="K85" i="43"/>
  <c r="K90" i="43"/>
  <c r="K92" i="43"/>
  <c r="K93" i="43"/>
  <c r="K98" i="43"/>
  <c r="K100" i="43"/>
  <c r="K101" i="43"/>
  <c r="K106" i="43"/>
  <c r="K108" i="43"/>
  <c r="K109" i="43"/>
  <c r="I11" i="43"/>
  <c r="J11" i="43"/>
  <c r="K11" i="43" s="1"/>
  <c r="I12" i="43"/>
  <c r="J12" i="43"/>
  <c r="I13" i="43"/>
  <c r="J13" i="43"/>
  <c r="I14" i="43"/>
  <c r="J14" i="43"/>
  <c r="K14" i="43" s="1"/>
  <c r="I15" i="43"/>
  <c r="J15" i="43"/>
  <c r="K15" i="43" s="1"/>
  <c r="I16" i="43"/>
  <c r="J16" i="43"/>
  <c r="K16" i="43" s="1"/>
  <c r="I17" i="43"/>
  <c r="J17" i="43"/>
  <c r="K17" i="43" s="1"/>
  <c r="I18" i="43"/>
  <c r="J18" i="43"/>
  <c r="I19" i="43"/>
  <c r="J19" i="43"/>
  <c r="K19" i="43" s="1"/>
  <c r="I20" i="43"/>
  <c r="J20" i="43"/>
  <c r="I21" i="43"/>
  <c r="J21" i="43"/>
  <c r="I22" i="43"/>
  <c r="J22" i="43"/>
  <c r="K22" i="43" s="1"/>
  <c r="I23" i="43"/>
  <c r="J23" i="43"/>
  <c r="K23" i="43" s="1"/>
  <c r="I24" i="43"/>
  <c r="J24" i="43"/>
  <c r="K24" i="43" s="1"/>
  <c r="I25" i="43"/>
  <c r="J25" i="43"/>
  <c r="K25" i="43" s="1"/>
  <c r="I26" i="43"/>
  <c r="J26" i="43"/>
  <c r="I27" i="43"/>
  <c r="J27" i="43"/>
  <c r="K27" i="43" s="1"/>
  <c r="I28" i="43"/>
  <c r="J28" i="43"/>
  <c r="I29" i="43"/>
  <c r="J29" i="43"/>
  <c r="I30" i="43"/>
  <c r="J30" i="43"/>
  <c r="K30" i="43" s="1"/>
  <c r="I31" i="43"/>
  <c r="J31" i="43"/>
  <c r="K31" i="43" s="1"/>
  <c r="I32" i="43"/>
  <c r="J32" i="43"/>
  <c r="K32" i="43" s="1"/>
  <c r="I33" i="43"/>
  <c r="J33" i="43"/>
  <c r="K33" i="43" s="1"/>
  <c r="I34" i="43"/>
  <c r="J34" i="43"/>
  <c r="I35" i="43"/>
  <c r="J35" i="43"/>
  <c r="K35" i="43" s="1"/>
  <c r="I36" i="43"/>
  <c r="J36" i="43"/>
  <c r="I37" i="43"/>
  <c r="J37" i="43"/>
  <c r="I38" i="43"/>
  <c r="J38" i="43"/>
  <c r="K38" i="43" s="1"/>
  <c r="I39" i="43"/>
  <c r="J39" i="43"/>
  <c r="K39" i="43" s="1"/>
  <c r="I40" i="43"/>
  <c r="J40" i="43"/>
  <c r="K40" i="43" s="1"/>
  <c r="I41" i="43"/>
  <c r="J41" i="43"/>
  <c r="K41" i="43" s="1"/>
  <c r="I42" i="43"/>
  <c r="J42" i="43"/>
  <c r="I43" i="43"/>
  <c r="J43" i="43"/>
  <c r="K43" i="43" s="1"/>
  <c r="I44" i="43"/>
  <c r="J44" i="43"/>
  <c r="I45" i="43"/>
  <c r="J45" i="43"/>
  <c r="I46" i="43"/>
  <c r="J46" i="43"/>
  <c r="K46" i="43" s="1"/>
  <c r="I47" i="43"/>
  <c r="J47" i="43"/>
  <c r="K47" i="43" s="1"/>
  <c r="I48" i="43"/>
  <c r="J48" i="43"/>
  <c r="K48" i="43" s="1"/>
  <c r="I49" i="43"/>
  <c r="J49" i="43"/>
  <c r="K49" i="43" s="1"/>
  <c r="I50" i="43"/>
  <c r="J50" i="43"/>
  <c r="I51" i="43"/>
  <c r="J51" i="43"/>
  <c r="K51" i="43" s="1"/>
  <c r="I52" i="43"/>
  <c r="J52" i="43"/>
  <c r="I53" i="43"/>
  <c r="J53" i="43"/>
  <c r="I54" i="43"/>
  <c r="J54" i="43"/>
  <c r="K54" i="43" s="1"/>
  <c r="I55" i="43"/>
  <c r="J55" i="43"/>
  <c r="K55" i="43" s="1"/>
  <c r="I56" i="43"/>
  <c r="J56" i="43"/>
  <c r="K56" i="43" s="1"/>
  <c r="I57" i="43"/>
  <c r="J57" i="43"/>
  <c r="K57" i="43" s="1"/>
  <c r="I58" i="43"/>
  <c r="J58" i="43"/>
  <c r="I59" i="43"/>
  <c r="J59" i="43"/>
  <c r="K59" i="43" s="1"/>
  <c r="I60" i="43"/>
  <c r="J60" i="43"/>
  <c r="I61" i="43"/>
  <c r="J61" i="43"/>
  <c r="I62" i="43"/>
  <c r="J62" i="43"/>
  <c r="K62" i="43" s="1"/>
  <c r="I63" i="43"/>
  <c r="J63" i="43"/>
  <c r="K63" i="43" s="1"/>
  <c r="I64" i="43"/>
  <c r="J64" i="43"/>
  <c r="K64" i="43" s="1"/>
  <c r="I65" i="43"/>
  <c r="J65" i="43"/>
  <c r="K65" i="43" s="1"/>
  <c r="I66" i="43"/>
  <c r="J66" i="43"/>
  <c r="I67" i="43"/>
  <c r="J67" i="43"/>
  <c r="K67" i="43" s="1"/>
  <c r="I68" i="43"/>
  <c r="J68" i="43"/>
  <c r="I69" i="43"/>
  <c r="J69" i="43"/>
  <c r="I70" i="43"/>
  <c r="J70" i="43"/>
  <c r="K70" i="43" s="1"/>
  <c r="I71" i="43"/>
  <c r="J71" i="43"/>
  <c r="K71" i="43" s="1"/>
  <c r="I72" i="43"/>
  <c r="J72" i="43"/>
  <c r="K72" i="43" s="1"/>
  <c r="I73" i="43"/>
  <c r="J73" i="43"/>
  <c r="K73" i="43" s="1"/>
  <c r="I74" i="43"/>
  <c r="J74" i="43"/>
  <c r="I75" i="43"/>
  <c r="J75" i="43"/>
  <c r="K75" i="43" s="1"/>
  <c r="I76" i="43"/>
  <c r="J76" i="43"/>
  <c r="I77" i="43"/>
  <c r="J77" i="43"/>
  <c r="I78" i="43"/>
  <c r="J78" i="43"/>
  <c r="K78" i="43" s="1"/>
  <c r="I79" i="43"/>
  <c r="J79" i="43"/>
  <c r="K79" i="43" s="1"/>
  <c r="I80" i="43"/>
  <c r="J80" i="43"/>
  <c r="K80" i="43" s="1"/>
  <c r="I81" i="43"/>
  <c r="J81" i="43"/>
  <c r="K81" i="43" s="1"/>
  <c r="I82" i="43"/>
  <c r="J82" i="43"/>
  <c r="I83" i="43"/>
  <c r="J83" i="43"/>
  <c r="K83" i="43" s="1"/>
  <c r="I84" i="43"/>
  <c r="J84" i="43"/>
  <c r="I85" i="43"/>
  <c r="J85" i="43"/>
  <c r="I86" i="43"/>
  <c r="J86" i="43"/>
  <c r="K86" i="43" s="1"/>
  <c r="I87" i="43"/>
  <c r="J87" i="43"/>
  <c r="K87" i="43" s="1"/>
  <c r="I88" i="43"/>
  <c r="J88" i="43"/>
  <c r="K88" i="43" s="1"/>
  <c r="I89" i="43"/>
  <c r="J89" i="43"/>
  <c r="K89" i="43" s="1"/>
  <c r="I90" i="43"/>
  <c r="J90" i="43"/>
  <c r="I91" i="43"/>
  <c r="J91" i="43"/>
  <c r="K91" i="43" s="1"/>
  <c r="I92" i="43"/>
  <c r="J92" i="43"/>
  <c r="I93" i="43"/>
  <c r="J93" i="43"/>
  <c r="I94" i="43"/>
  <c r="J94" i="43"/>
  <c r="K94" i="43" s="1"/>
  <c r="I95" i="43"/>
  <c r="J95" i="43"/>
  <c r="K95" i="43" s="1"/>
  <c r="I96" i="43"/>
  <c r="J96" i="43"/>
  <c r="K96" i="43" s="1"/>
  <c r="I97" i="43"/>
  <c r="J97" i="43"/>
  <c r="K97" i="43" s="1"/>
  <c r="I98" i="43"/>
  <c r="J98" i="43"/>
  <c r="I99" i="43"/>
  <c r="J99" i="43"/>
  <c r="K99" i="43" s="1"/>
  <c r="I100" i="43"/>
  <c r="J100" i="43"/>
  <c r="I101" i="43"/>
  <c r="J101" i="43"/>
  <c r="I102" i="43"/>
  <c r="J102" i="43"/>
  <c r="K102" i="43" s="1"/>
  <c r="I103" i="43"/>
  <c r="J103" i="43"/>
  <c r="K103" i="43" s="1"/>
  <c r="I104" i="43"/>
  <c r="J104" i="43"/>
  <c r="K104" i="43" s="1"/>
  <c r="I105" i="43"/>
  <c r="J105" i="43"/>
  <c r="K105" i="43" s="1"/>
  <c r="I106" i="43"/>
  <c r="J106" i="43"/>
  <c r="I107" i="43"/>
  <c r="J107" i="43"/>
  <c r="K107" i="43" s="1"/>
  <c r="I108" i="43"/>
  <c r="J108" i="43"/>
  <c r="I109" i="43"/>
  <c r="J109" i="43"/>
  <c r="J10" i="43"/>
  <c r="K10" i="43" s="1"/>
  <c r="I10" i="43"/>
  <c r="E11" i="43"/>
  <c r="F11" i="43"/>
  <c r="G11" i="43" s="1"/>
  <c r="E12" i="43"/>
  <c r="F12" i="43" s="1"/>
  <c r="G12" i="43" s="1"/>
  <c r="E13" i="43"/>
  <c r="F13" i="43" s="1"/>
  <c r="G13" i="43" s="1"/>
  <c r="E14" i="43"/>
  <c r="F14" i="43" s="1"/>
  <c r="G14" i="43" s="1"/>
  <c r="E15" i="43"/>
  <c r="F15" i="43" s="1"/>
  <c r="G15" i="43" s="1"/>
  <c r="E16" i="43"/>
  <c r="F16" i="43" s="1"/>
  <c r="G16" i="43" s="1"/>
  <c r="E17" i="43"/>
  <c r="F17" i="43" s="1"/>
  <c r="G17" i="43" s="1"/>
  <c r="E18" i="43"/>
  <c r="F18" i="43" s="1"/>
  <c r="G18" i="43" s="1"/>
  <c r="E19" i="43"/>
  <c r="F19" i="43"/>
  <c r="G19" i="43" s="1"/>
  <c r="E20" i="43"/>
  <c r="F20" i="43" s="1"/>
  <c r="G20" i="43" s="1"/>
  <c r="E21" i="43"/>
  <c r="F21" i="43" s="1"/>
  <c r="G21" i="43" s="1"/>
  <c r="E22" i="43"/>
  <c r="F22" i="43" s="1"/>
  <c r="G22" i="43" s="1"/>
  <c r="E23" i="43"/>
  <c r="F23" i="43"/>
  <c r="G23" i="43" s="1"/>
  <c r="E24" i="43"/>
  <c r="F24" i="43" s="1"/>
  <c r="G24" i="43" s="1"/>
  <c r="E25" i="43"/>
  <c r="F25" i="43"/>
  <c r="G25" i="43" s="1"/>
  <c r="E26" i="43"/>
  <c r="F26" i="43" s="1"/>
  <c r="G26" i="43" s="1"/>
  <c r="E27" i="43"/>
  <c r="F27" i="43"/>
  <c r="G27" i="43" s="1"/>
  <c r="E28" i="43"/>
  <c r="F28" i="43" s="1"/>
  <c r="G28" i="43" s="1"/>
  <c r="E29" i="43"/>
  <c r="F29" i="43" s="1"/>
  <c r="G29" i="43" s="1"/>
  <c r="E30" i="43"/>
  <c r="F30" i="43" s="1"/>
  <c r="G30" i="43" s="1"/>
  <c r="E31" i="43"/>
  <c r="F31" i="43" s="1"/>
  <c r="G31" i="43" s="1"/>
  <c r="E32" i="43"/>
  <c r="F32" i="43" s="1"/>
  <c r="G32" i="43" s="1"/>
  <c r="E33" i="43"/>
  <c r="F33" i="43" s="1"/>
  <c r="G33" i="43" s="1"/>
  <c r="E34" i="43"/>
  <c r="F34" i="43" s="1"/>
  <c r="G34" i="43" s="1"/>
  <c r="E35" i="43"/>
  <c r="F35" i="43"/>
  <c r="G35" i="43" s="1"/>
  <c r="E36" i="43"/>
  <c r="F36" i="43" s="1"/>
  <c r="G36" i="43" s="1"/>
  <c r="E37" i="43"/>
  <c r="F37" i="43" s="1"/>
  <c r="G37" i="43" s="1"/>
  <c r="E38" i="43"/>
  <c r="F38" i="43" s="1"/>
  <c r="G38" i="43" s="1"/>
  <c r="E39" i="43"/>
  <c r="F39" i="43"/>
  <c r="G39" i="43" s="1"/>
  <c r="E40" i="43"/>
  <c r="F40" i="43" s="1"/>
  <c r="G40" i="43" s="1"/>
  <c r="E41" i="43"/>
  <c r="F41" i="43"/>
  <c r="G41" i="43" s="1"/>
  <c r="E42" i="43"/>
  <c r="F42" i="43" s="1"/>
  <c r="G42" i="43" s="1"/>
  <c r="E43" i="43"/>
  <c r="F43" i="43"/>
  <c r="G43" i="43" s="1"/>
  <c r="E44" i="43"/>
  <c r="F44" i="43" s="1"/>
  <c r="G44" i="43" s="1"/>
  <c r="E45" i="43"/>
  <c r="F45" i="43" s="1"/>
  <c r="G45" i="43" s="1"/>
  <c r="E46" i="43"/>
  <c r="F46" i="43" s="1"/>
  <c r="G46" i="43" s="1"/>
  <c r="E47" i="43"/>
  <c r="F47" i="43" s="1"/>
  <c r="G47" i="43" s="1"/>
  <c r="E48" i="43"/>
  <c r="F48" i="43" s="1"/>
  <c r="G48" i="43" s="1"/>
  <c r="E49" i="43"/>
  <c r="F49" i="43" s="1"/>
  <c r="G49" i="43" s="1"/>
  <c r="E50" i="43"/>
  <c r="F50" i="43" s="1"/>
  <c r="G50" i="43" s="1"/>
  <c r="E51" i="43"/>
  <c r="F51" i="43"/>
  <c r="G51" i="43" s="1"/>
  <c r="E52" i="43"/>
  <c r="F52" i="43" s="1"/>
  <c r="G52" i="43" s="1"/>
  <c r="E53" i="43"/>
  <c r="F53" i="43" s="1"/>
  <c r="G53" i="43" s="1"/>
  <c r="E54" i="43"/>
  <c r="F54" i="43" s="1"/>
  <c r="G54" i="43" s="1"/>
  <c r="E55" i="43"/>
  <c r="F55" i="43"/>
  <c r="G55" i="43" s="1"/>
  <c r="E56" i="43"/>
  <c r="F56" i="43" s="1"/>
  <c r="G56" i="43" s="1"/>
  <c r="E57" i="43"/>
  <c r="F57" i="43"/>
  <c r="G57" i="43" s="1"/>
  <c r="E58" i="43"/>
  <c r="F58" i="43" s="1"/>
  <c r="G58" i="43" s="1"/>
  <c r="E59" i="43"/>
  <c r="F59" i="43"/>
  <c r="G59" i="43" s="1"/>
  <c r="E60" i="43"/>
  <c r="F60" i="43" s="1"/>
  <c r="G60" i="43" s="1"/>
  <c r="E61" i="43"/>
  <c r="F61" i="43" s="1"/>
  <c r="G61" i="43" s="1"/>
  <c r="E62" i="43"/>
  <c r="F62" i="43" s="1"/>
  <c r="G62" i="43" s="1"/>
  <c r="E63" i="43"/>
  <c r="F63" i="43" s="1"/>
  <c r="G63" i="43" s="1"/>
  <c r="E64" i="43"/>
  <c r="F64" i="43" s="1"/>
  <c r="G64" i="43"/>
  <c r="E65" i="43"/>
  <c r="F65" i="43"/>
  <c r="G65" i="43" s="1"/>
  <c r="E66" i="43"/>
  <c r="F66" i="43" s="1"/>
  <c r="G66" i="43" s="1"/>
  <c r="E67" i="43"/>
  <c r="F67" i="43"/>
  <c r="G67" i="43" s="1"/>
  <c r="E68" i="43"/>
  <c r="F68" i="43" s="1"/>
  <c r="G68" i="43" s="1"/>
  <c r="E69" i="43"/>
  <c r="F69" i="43" s="1"/>
  <c r="G69" i="43" s="1"/>
  <c r="E70" i="43"/>
  <c r="F70" i="43" s="1"/>
  <c r="G70" i="43" s="1"/>
  <c r="E71" i="43"/>
  <c r="F71" i="43"/>
  <c r="G71" i="43" s="1"/>
  <c r="E72" i="43"/>
  <c r="F72" i="43" s="1"/>
  <c r="G72" i="43" s="1"/>
  <c r="E73" i="43"/>
  <c r="F73" i="43"/>
  <c r="G73" i="43" s="1"/>
  <c r="E74" i="43"/>
  <c r="F74" i="43" s="1"/>
  <c r="G74" i="43" s="1"/>
  <c r="E75" i="43"/>
  <c r="F75" i="43" s="1"/>
  <c r="G75" i="43" s="1"/>
  <c r="E76" i="43"/>
  <c r="F76" i="43" s="1"/>
  <c r="G76" i="43" s="1"/>
  <c r="E77" i="43"/>
  <c r="F77" i="43" s="1"/>
  <c r="G77" i="43" s="1"/>
  <c r="E78" i="43"/>
  <c r="F78" i="43" s="1"/>
  <c r="G78" i="43" s="1"/>
  <c r="E79" i="43"/>
  <c r="F79" i="43" s="1"/>
  <c r="G79" i="43" s="1"/>
  <c r="E80" i="43"/>
  <c r="F80" i="43" s="1"/>
  <c r="G80" i="43" s="1"/>
  <c r="E81" i="43"/>
  <c r="F81" i="43"/>
  <c r="G81" i="43" s="1"/>
  <c r="E82" i="43"/>
  <c r="F82" i="43" s="1"/>
  <c r="G82" i="43" s="1"/>
  <c r="E83" i="43"/>
  <c r="F83" i="43"/>
  <c r="G83" i="43" s="1"/>
  <c r="E84" i="43"/>
  <c r="F84" i="43" s="1"/>
  <c r="G84" i="43"/>
  <c r="E85" i="43"/>
  <c r="F85" i="43"/>
  <c r="G85" i="43" s="1"/>
  <c r="E86" i="43"/>
  <c r="F86" i="43" s="1"/>
  <c r="G86" i="43" s="1"/>
  <c r="E87" i="43"/>
  <c r="F87" i="43" s="1"/>
  <c r="G87" i="43" s="1"/>
  <c r="E88" i="43"/>
  <c r="F88" i="43" s="1"/>
  <c r="G88" i="43" s="1"/>
  <c r="E89" i="43"/>
  <c r="F89" i="43" s="1"/>
  <c r="G89" i="43" s="1"/>
  <c r="E90" i="43"/>
  <c r="F90" i="43" s="1"/>
  <c r="G90" i="43" s="1"/>
  <c r="E91" i="43"/>
  <c r="F91" i="43" s="1"/>
  <c r="G91" i="43" s="1"/>
  <c r="E92" i="43"/>
  <c r="F92" i="43" s="1"/>
  <c r="G92" i="43" s="1"/>
  <c r="E93" i="43"/>
  <c r="F93" i="43" s="1"/>
  <c r="G93" i="43" s="1"/>
  <c r="E94" i="43"/>
  <c r="F94" i="43" s="1"/>
  <c r="G94" i="43" s="1"/>
  <c r="E95" i="43"/>
  <c r="F95" i="43"/>
  <c r="G95" i="43" s="1"/>
  <c r="E96" i="43"/>
  <c r="F96" i="43" s="1"/>
  <c r="G96" i="43" s="1"/>
  <c r="E97" i="43"/>
  <c r="F97" i="43"/>
  <c r="G97" i="43" s="1"/>
  <c r="E98" i="43"/>
  <c r="F98" i="43" s="1"/>
  <c r="G98" i="43" s="1"/>
  <c r="E99" i="43"/>
  <c r="F99" i="43" s="1"/>
  <c r="G99" i="43" s="1"/>
  <c r="E100" i="43"/>
  <c r="F100" i="43" s="1"/>
  <c r="G100" i="43"/>
  <c r="E101" i="43"/>
  <c r="F101" i="43" s="1"/>
  <c r="G101" i="43" s="1"/>
  <c r="E102" i="43"/>
  <c r="F102" i="43" s="1"/>
  <c r="G102" i="43" s="1"/>
  <c r="E103" i="43"/>
  <c r="F103" i="43"/>
  <c r="G103" i="43" s="1"/>
  <c r="E104" i="43"/>
  <c r="F104" i="43" s="1"/>
  <c r="G104" i="43"/>
  <c r="E105" i="43"/>
  <c r="F105" i="43" s="1"/>
  <c r="G105" i="43" s="1"/>
  <c r="E106" i="43"/>
  <c r="F106" i="43" s="1"/>
  <c r="G106" i="43" s="1"/>
  <c r="E107" i="43"/>
  <c r="F107" i="43" s="1"/>
  <c r="G107" i="43" s="1"/>
  <c r="E108" i="43"/>
  <c r="F108" i="43" s="1"/>
  <c r="G108" i="43" s="1"/>
  <c r="E109" i="43"/>
  <c r="F109" i="43"/>
  <c r="G109" i="43" s="1"/>
  <c r="E10" i="43"/>
  <c r="F10" i="43" s="1"/>
  <c r="G10" i="43" s="1"/>
  <c r="O14" i="46" l="1"/>
  <c r="O13" i="44"/>
  <c r="O13" i="45"/>
  <c r="O13" i="43"/>
  <c r="O14" i="43"/>
  <c r="U12" i="47"/>
  <c r="T14" i="47"/>
  <c r="T22" i="47"/>
  <c r="T30" i="47"/>
  <c r="T38" i="47"/>
  <c r="T46" i="47"/>
  <c r="T54" i="47"/>
  <c r="T62" i="47"/>
  <c r="T70" i="47"/>
  <c r="T78" i="47"/>
  <c r="T86" i="47"/>
  <c r="T94" i="47"/>
  <c r="T102" i="47"/>
  <c r="U10" i="47"/>
  <c r="U15" i="47"/>
  <c r="U23" i="47"/>
  <c r="U31" i="47"/>
  <c r="U39" i="47"/>
  <c r="U47" i="47"/>
  <c r="U55" i="47"/>
  <c r="U63" i="47"/>
  <c r="U71" i="47"/>
  <c r="U79" i="47"/>
  <c r="U87" i="47"/>
  <c r="U95" i="47"/>
  <c r="U103" i="47"/>
  <c r="T16" i="47"/>
  <c r="T24" i="47"/>
  <c r="T32" i="47"/>
  <c r="T40" i="47"/>
  <c r="T48" i="47"/>
  <c r="T56" i="47"/>
  <c r="T64" i="47"/>
  <c r="T72" i="47"/>
  <c r="T80" i="47"/>
  <c r="T88" i="47"/>
  <c r="T96" i="47"/>
  <c r="T104" i="47"/>
  <c r="U17" i="47"/>
  <c r="U25" i="47"/>
  <c r="U33" i="47"/>
  <c r="U41" i="47"/>
  <c r="U49" i="47"/>
  <c r="U57" i="47"/>
  <c r="U65" i="47"/>
  <c r="U73" i="47"/>
  <c r="U81" i="47"/>
  <c r="U89" i="47"/>
  <c r="U97" i="47"/>
  <c r="U105" i="47"/>
  <c r="T18" i="47"/>
  <c r="T26" i="47"/>
  <c r="T34" i="47"/>
  <c r="T42" i="47"/>
  <c r="T50" i="47"/>
  <c r="T58" i="47"/>
  <c r="T66" i="47"/>
  <c r="T74" i="47"/>
  <c r="T82" i="47"/>
  <c r="T90" i="47"/>
  <c r="T98" i="47"/>
  <c r="T106" i="47"/>
  <c r="U19" i="47"/>
  <c r="U27" i="47"/>
  <c r="U35" i="47"/>
  <c r="U43" i="47"/>
  <c r="U51" i="47"/>
  <c r="U59" i="47"/>
  <c r="U67" i="47"/>
  <c r="U75" i="47"/>
  <c r="U83" i="47"/>
  <c r="U91" i="47"/>
  <c r="U99" i="47"/>
  <c r="U107" i="47"/>
  <c r="U85" i="47"/>
  <c r="U53" i="47"/>
  <c r="U21" i="47"/>
  <c r="O13" i="46"/>
  <c r="T84" i="47"/>
  <c r="T52" i="47"/>
  <c r="T20" i="47"/>
  <c r="U109" i="47"/>
  <c r="U77" i="47"/>
  <c r="U45" i="47"/>
  <c r="U13" i="47"/>
  <c r="T108" i="47"/>
  <c r="T76" i="47"/>
  <c r="T44" i="47"/>
  <c r="T12" i="47"/>
  <c r="O14" i="45"/>
  <c r="U101" i="47"/>
  <c r="U69" i="47"/>
  <c r="U37" i="47"/>
  <c r="T100" i="47"/>
  <c r="T68" i="47"/>
  <c r="T36" i="47"/>
  <c r="K108" i="47"/>
  <c r="K104" i="47"/>
  <c r="K100" i="47"/>
  <c r="K96" i="47"/>
  <c r="K92" i="47"/>
  <c r="K88" i="47"/>
  <c r="K84" i="47"/>
  <c r="K80" i="47"/>
  <c r="K76" i="47"/>
  <c r="K72" i="47"/>
  <c r="K68" i="47"/>
  <c r="K64" i="47"/>
  <c r="K60" i="47"/>
  <c r="K56" i="47"/>
  <c r="K52" i="47"/>
  <c r="K48" i="47"/>
  <c r="K44" i="47"/>
  <c r="K40" i="47"/>
  <c r="K36" i="47"/>
  <c r="K32" i="47"/>
  <c r="K28" i="47"/>
  <c r="K24" i="47"/>
  <c r="K20" i="47"/>
  <c r="K16" i="47"/>
  <c r="K12" i="47"/>
  <c r="O109" i="47"/>
  <c r="O105" i="47"/>
  <c r="O101" i="47"/>
  <c r="O97" i="47"/>
  <c r="O93" i="47"/>
  <c r="O89" i="47"/>
  <c r="O85" i="47"/>
  <c r="O81" i="47"/>
  <c r="O77" i="47"/>
  <c r="O73" i="47"/>
  <c r="O69" i="47"/>
  <c r="O65" i="47"/>
  <c r="O61" i="47"/>
  <c r="O57" i="47"/>
  <c r="O53" i="47"/>
  <c r="O49" i="47"/>
  <c r="O45" i="47"/>
  <c r="O41" i="47"/>
  <c r="O37" i="47"/>
  <c r="O33" i="47"/>
  <c r="O29" i="47"/>
  <c r="O25" i="47"/>
  <c r="O21" i="47"/>
  <c r="O17" i="47"/>
  <c r="O13" i="47"/>
  <c r="J108" i="47"/>
  <c r="J104" i="47"/>
  <c r="J100" i="47"/>
  <c r="J96" i="47"/>
  <c r="J92" i="47"/>
  <c r="J88" i="47"/>
  <c r="J84" i="47"/>
  <c r="J80" i="47"/>
  <c r="J76" i="47"/>
  <c r="J72" i="47"/>
  <c r="J68" i="47"/>
  <c r="J64" i="47"/>
  <c r="J60" i="47"/>
  <c r="J56" i="47"/>
  <c r="J52" i="47"/>
  <c r="J48" i="47"/>
  <c r="J44" i="47"/>
  <c r="J40" i="47"/>
  <c r="J36" i="47"/>
  <c r="J32" i="47"/>
  <c r="J28" i="47"/>
  <c r="J24" i="47"/>
  <c r="J20" i="47"/>
  <c r="J16" i="47"/>
  <c r="J12" i="47"/>
  <c r="P108" i="47"/>
  <c r="P104" i="47"/>
  <c r="P100" i="47"/>
  <c r="P96" i="47"/>
  <c r="P92" i="47"/>
  <c r="P88" i="47"/>
  <c r="P84" i="47"/>
  <c r="P80" i="47"/>
  <c r="P76" i="47"/>
  <c r="P72" i="47"/>
  <c r="P68" i="47"/>
  <c r="P64" i="47"/>
  <c r="P60" i="47"/>
  <c r="P56" i="47"/>
  <c r="P52" i="47"/>
  <c r="P48" i="47"/>
  <c r="P44" i="47"/>
  <c r="P40" i="47"/>
  <c r="P36" i="47"/>
  <c r="P32" i="47"/>
  <c r="P28" i="47"/>
  <c r="P24" i="47"/>
  <c r="P20" i="47"/>
  <c r="P16" i="47"/>
  <c r="P12" i="47"/>
  <c r="P4" i="47" s="1"/>
  <c r="E3" i="48"/>
  <c r="K107" i="47"/>
  <c r="K103" i="47"/>
  <c r="K99" i="47"/>
  <c r="K95" i="47"/>
  <c r="K91" i="47"/>
  <c r="K87" i="47"/>
  <c r="K83" i="47"/>
  <c r="K79" i="47"/>
  <c r="K75" i="47"/>
  <c r="K71" i="47"/>
  <c r="K67" i="47"/>
  <c r="K63" i="47"/>
  <c r="K59" i="47"/>
  <c r="K55" i="47"/>
  <c r="K51" i="47"/>
  <c r="K47" i="47"/>
  <c r="K43" i="47"/>
  <c r="K39" i="47"/>
  <c r="K35" i="47"/>
  <c r="K31" i="47"/>
  <c r="K27" i="47"/>
  <c r="K23" i="47"/>
  <c r="K19" i="47"/>
  <c r="K15" i="47"/>
  <c r="K11" i="47"/>
  <c r="O44" i="47"/>
  <c r="O40" i="47"/>
  <c r="O36" i="47"/>
  <c r="O32" i="47"/>
  <c r="O28" i="47"/>
  <c r="O24" i="47"/>
  <c r="O20" i="47"/>
  <c r="O16" i="47"/>
  <c r="O12" i="47"/>
  <c r="J107" i="47"/>
  <c r="J103" i="47"/>
  <c r="J99" i="47"/>
  <c r="J95" i="47"/>
  <c r="J91" i="47"/>
  <c r="J87" i="47"/>
  <c r="J83" i="47"/>
  <c r="J79" i="47"/>
  <c r="J75" i="47"/>
  <c r="J71" i="47"/>
  <c r="J67" i="47"/>
  <c r="J63" i="47"/>
  <c r="J59" i="47"/>
  <c r="J55" i="47"/>
  <c r="J51" i="47"/>
  <c r="J47" i="47"/>
  <c r="J43" i="47"/>
  <c r="J39" i="47"/>
  <c r="J35" i="47"/>
  <c r="J31" i="47"/>
  <c r="J27" i="47"/>
  <c r="J23" i="47"/>
  <c r="J19" i="47"/>
  <c r="J15" i="47"/>
  <c r="J11" i="47"/>
  <c r="J10" i="47"/>
  <c r="K106" i="47"/>
  <c r="K102" i="47"/>
  <c r="K98" i="47"/>
  <c r="K94" i="47"/>
  <c r="K90" i="47"/>
  <c r="K86" i="47"/>
  <c r="K82" i="47"/>
  <c r="K78" i="47"/>
  <c r="K74" i="47"/>
  <c r="K70" i="47"/>
  <c r="K66" i="47"/>
  <c r="K62" i="47"/>
  <c r="K58" i="47"/>
  <c r="K54" i="47"/>
  <c r="K50" i="47"/>
  <c r="K46" i="47"/>
  <c r="K42" i="47"/>
  <c r="K38" i="47"/>
  <c r="K34" i="47"/>
  <c r="K30" i="47"/>
  <c r="K26" i="47"/>
  <c r="K22" i="47"/>
  <c r="K18" i="47"/>
  <c r="K14" i="47"/>
  <c r="O107" i="47"/>
  <c r="O103" i="47"/>
  <c r="O99" i="47"/>
  <c r="O95" i="47"/>
  <c r="O91" i="47"/>
  <c r="O87" i="47"/>
  <c r="O83" i="47"/>
  <c r="O79" i="47"/>
  <c r="O75" i="47"/>
  <c r="O71" i="47"/>
  <c r="O67" i="47"/>
  <c r="O63" i="47"/>
  <c r="O59" i="47"/>
  <c r="O55" i="47"/>
  <c r="O51" i="47"/>
  <c r="O47" i="47"/>
  <c r="O43" i="47"/>
  <c r="O39" i="47"/>
  <c r="O35" i="47"/>
  <c r="O31" i="47"/>
  <c r="O27" i="47"/>
  <c r="O23" i="47"/>
  <c r="O19" i="47"/>
  <c r="O15" i="47"/>
  <c r="O11" i="47"/>
  <c r="K10" i="47"/>
  <c r="J106" i="47"/>
  <c r="J102" i="47"/>
  <c r="J98" i="47"/>
  <c r="J94" i="47"/>
  <c r="J90" i="47"/>
  <c r="J86" i="47"/>
  <c r="J82" i="47"/>
  <c r="J78" i="47"/>
  <c r="J74" i="47"/>
  <c r="J70" i="47"/>
  <c r="J66" i="47"/>
  <c r="J62" i="47"/>
  <c r="J58" i="47"/>
  <c r="J54" i="47"/>
  <c r="J50" i="47"/>
  <c r="J46" i="47"/>
  <c r="J42" i="47"/>
  <c r="J38" i="47"/>
  <c r="J34" i="47"/>
  <c r="J30" i="47"/>
  <c r="J26" i="47"/>
  <c r="J22" i="47"/>
  <c r="J18" i="47"/>
  <c r="O10" i="47"/>
  <c r="P106" i="47"/>
  <c r="P102" i="47"/>
  <c r="P98" i="47"/>
  <c r="P94" i="47"/>
  <c r="P90" i="47"/>
  <c r="P86" i="47"/>
  <c r="P82" i="47"/>
  <c r="P78" i="47"/>
  <c r="P74" i="47"/>
  <c r="P70" i="47"/>
  <c r="P66" i="47"/>
  <c r="P62" i="47"/>
  <c r="P58" i="47"/>
  <c r="P54" i="47"/>
  <c r="P50" i="47"/>
  <c r="P46" i="47"/>
  <c r="P42" i="47"/>
  <c r="P38" i="47"/>
  <c r="P34" i="47"/>
  <c r="P30" i="47"/>
  <c r="P26" i="47"/>
  <c r="P22" i="47"/>
  <c r="P18" i="47"/>
  <c r="P4" i="48"/>
  <c r="U4" i="48"/>
  <c r="Y20" i="47"/>
  <c r="Y18" i="47"/>
  <c r="Y16" i="47"/>
  <c r="Y14" i="47"/>
  <c r="Y12" i="47"/>
  <c r="Z109" i="47"/>
  <c r="Z107" i="47"/>
  <c r="Z105" i="47"/>
  <c r="Z103" i="47"/>
  <c r="Z101" i="47"/>
  <c r="Z99" i="47"/>
  <c r="Z97" i="47"/>
  <c r="Z95" i="47"/>
  <c r="Z93" i="47"/>
  <c r="Z91" i="47"/>
  <c r="Z89" i="47"/>
  <c r="Z87" i="47"/>
  <c r="Z85" i="47"/>
  <c r="Z83" i="47"/>
  <c r="Z81" i="47"/>
  <c r="Z79" i="47"/>
  <c r="Z77" i="47"/>
  <c r="Z75" i="47"/>
  <c r="Z73" i="47"/>
  <c r="Z71" i="47"/>
  <c r="Z69" i="47"/>
  <c r="Z67" i="47"/>
  <c r="Z65" i="47"/>
  <c r="Z63" i="47"/>
  <c r="Z61" i="47"/>
  <c r="Z59" i="47"/>
  <c r="Z57" i="47"/>
  <c r="Z55" i="47"/>
  <c r="Z53" i="47"/>
  <c r="Z51" i="47"/>
  <c r="Z49" i="47"/>
  <c r="Z47" i="47"/>
  <c r="Z45" i="47"/>
  <c r="Z43" i="47"/>
  <c r="Z41" i="47"/>
  <c r="Z39" i="47"/>
  <c r="Z37" i="47"/>
  <c r="Z35" i="47"/>
  <c r="Z33" i="47"/>
  <c r="Z31" i="47"/>
  <c r="Z29" i="47"/>
  <c r="Z27" i="47"/>
  <c r="Z25" i="47"/>
  <c r="Z23" i="47"/>
  <c r="Z21" i="47"/>
  <c r="Z19" i="47"/>
  <c r="Z17" i="47"/>
  <c r="Z15" i="47"/>
  <c r="Z13" i="47"/>
  <c r="Z11" i="47"/>
  <c r="Y109" i="47"/>
  <c r="Y107" i="47"/>
  <c r="Y105" i="47"/>
  <c r="Y103" i="47"/>
  <c r="Y101" i="47"/>
  <c r="Y99" i="47"/>
  <c r="Y97" i="47"/>
  <c r="Y95" i="47"/>
  <c r="Y93" i="47"/>
  <c r="Y91" i="47"/>
  <c r="Y89" i="47"/>
  <c r="Y87" i="47"/>
  <c r="Y85" i="47"/>
  <c r="Y83" i="47"/>
  <c r="Y81" i="47"/>
  <c r="Y79" i="47"/>
  <c r="Y77" i="47"/>
  <c r="Y75" i="47"/>
  <c r="Y73" i="47"/>
  <c r="Y71" i="47"/>
  <c r="Y69" i="47"/>
  <c r="Y67" i="47"/>
  <c r="Y65" i="47"/>
  <c r="Y63" i="47"/>
  <c r="Y61" i="47"/>
  <c r="Y59" i="47"/>
  <c r="Y57" i="47"/>
  <c r="Y55" i="47"/>
  <c r="Y53" i="47"/>
  <c r="Y51" i="47"/>
  <c r="Y49" i="47"/>
  <c r="Y47" i="47"/>
  <c r="Y45" i="47"/>
  <c r="Y43" i="47"/>
  <c r="Y41" i="47"/>
  <c r="Y39" i="47"/>
  <c r="Y37" i="47"/>
  <c r="Y35" i="47"/>
  <c r="Y33" i="47"/>
  <c r="Y31" i="47"/>
  <c r="Y29" i="47"/>
  <c r="Y27" i="47"/>
  <c r="Y25" i="47"/>
  <c r="Y23" i="47"/>
  <c r="Y21" i="47"/>
  <c r="Y19" i="47"/>
  <c r="Y17" i="47"/>
  <c r="Y15" i="47"/>
  <c r="Y13" i="47"/>
  <c r="T109" i="47"/>
  <c r="T107" i="47"/>
  <c r="T105" i="47"/>
  <c r="T103" i="47"/>
  <c r="T101" i="47"/>
  <c r="T99" i="47"/>
  <c r="T97" i="47"/>
  <c r="T95" i="47"/>
  <c r="T93" i="47"/>
  <c r="T91" i="47"/>
  <c r="T89" i="47"/>
  <c r="T87" i="47"/>
  <c r="T85" i="47"/>
  <c r="T83" i="47"/>
  <c r="T81" i="47"/>
  <c r="T79" i="47"/>
  <c r="T77" i="47"/>
  <c r="T75" i="47"/>
  <c r="T73" i="47"/>
  <c r="T71" i="47"/>
  <c r="T69" i="47"/>
  <c r="T67" i="47"/>
  <c r="T65" i="47"/>
  <c r="T63" i="47"/>
  <c r="T61" i="47"/>
  <c r="T59" i="47"/>
  <c r="T57" i="47"/>
  <c r="T55" i="47"/>
  <c r="T53" i="47"/>
  <c r="T51" i="47"/>
  <c r="T49" i="47"/>
  <c r="T47" i="47"/>
  <c r="T45" i="47"/>
  <c r="T43" i="47"/>
  <c r="T41" i="47"/>
  <c r="T39" i="47"/>
  <c r="T37" i="47"/>
  <c r="T35" i="47"/>
  <c r="T33" i="47"/>
  <c r="T31" i="47"/>
  <c r="T29" i="47"/>
  <c r="T27" i="47"/>
  <c r="T25" i="47"/>
  <c r="T23" i="47"/>
  <c r="T21" i="47"/>
  <c r="T19" i="47"/>
  <c r="T17" i="47"/>
  <c r="T15" i="47"/>
  <c r="T13" i="47"/>
  <c r="T11" i="47"/>
  <c r="U11" i="47"/>
  <c r="T10" i="47"/>
  <c r="U108" i="47"/>
  <c r="U106" i="47"/>
  <c r="U104" i="47"/>
  <c r="U102" i="47"/>
  <c r="U100" i="47"/>
  <c r="U98" i="47"/>
  <c r="U96" i="47"/>
  <c r="U94" i="47"/>
  <c r="U92" i="47"/>
  <c r="U90" i="47"/>
  <c r="U88" i="47"/>
  <c r="U86" i="47"/>
  <c r="U84" i="47"/>
  <c r="U82" i="47"/>
  <c r="U80" i="47"/>
  <c r="U78" i="47"/>
  <c r="U76" i="47"/>
  <c r="U74" i="47"/>
  <c r="U72" i="47"/>
  <c r="U70" i="47"/>
  <c r="U68" i="47"/>
  <c r="U66" i="47"/>
  <c r="U64" i="47"/>
  <c r="U62" i="47"/>
  <c r="U60" i="47"/>
  <c r="U58" i="47"/>
  <c r="U56" i="47"/>
  <c r="U54" i="47"/>
  <c r="U52" i="47"/>
  <c r="U50" i="47"/>
  <c r="U48" i="47"/>
  <c r="U46" i="47"/>
  <c r="U44" i="47"/>
  <c r="U42" i="47"/>
  <c r="U40" i="47"/>
  <c r="U38" i="47"/>
  <c r="U36" i="47"/>
  <c r="U34" i="47"/>
  <c r="U32" i="47"/>
  <c r="U30" i="47"/>
  <c r="U28" i="47"/>
  <c r="U26" i="47"/>
  <c r="U24" i="47"/>
  <c r="U22" i="47"/>
  <c r="U20" i="47"/>
  <c r="U18" i="47"/>
  <c r="U16" i="47"/>
  <c r="U14" i="47"/>
  <c r="E10" i="47"/>
  <c r="F108" i="47"/>
  <c r="F106" i="47"/>
  <c r="F104" i="47"/>
  <c r="F102" i="47"/>
  <c r="F100" i="47"/>
  <c r="F98" i="47"/>
  <c r="F96" i="47"/>
  <c r="F94" i="47"/>
  <c r="F92" i="47"/>
  <c r="F90" i="47"/>
  <c r="F88" i="47"/>
  <c r="F86" i="47"/>
  <c r="F84" i="47"/>
  <c r="F82" i="47"/>
  <c r="F80" i="47"/>
  <c r="F78" i="47"/>
  <c r="F76" i="47"/>
  <c r="F74" i="47"/>
  <c r="F72" i="47"/>
  <c r="F70" i="47"/>
  <c r="F68" i="47"/>
  <c r="F66" i="47"/>
  <c r="F64" i="47"/>
  <c r="F62" i="47"/>
  <c r="F60" i="47"/>
  <c r="F58" i="47"/>
  <c r="F56" i="47"/>
  <c r="F54" i="47"/>
  <c r="F52" i="47"/>
  <c r="F50" i="47"/>
  <c r="F48" i="47"/>
  <c r="F46" i="47"/>
  <c r="F44" i="47"/>
  <c r="F42" i="47"/>
  <c r="F40" i="47"/>
  <c r="F38" i="47"/>
  <c r="F36" i="47"/>
  <c r="F34" i="47"/>
  <c r="F32" i="47"/>
  <c r="F30" i="47"/>
  <c r="F28" i="47"/>
  <c r="F26" i="47"/>
  <c r="F24" i="47"/>
  <c r="F22" i="47"/>
  <c r="F20" i="47"/>
  <c r="F18" i="47"/>
  <c r="F16" i="47"/>
  <c r="F14" i="47"/>
  <c r="F12" i="47"/>
  <c r="F10" i="47"/>
  <c r="E108" i="47"/>
  <c r="E106" i="47"/>
  <c r="E104" i="47"/>
  <c r="E102" i="47"/>
  <c r="E100" i="47"/>
  <c r="E98" i="47"/>
  <c r="E96" i="47"/>
  <c r="E94" i="47"/>
  <c r="E92" i="47"/>
  <c r="E90" i="47"/>
  <c r="E88" i="47"/>
  <c r="E86" i="47"/>
  <c r="E84" i="47"/>
  <c r="E82" i="47"/>
  <c r="E80" i="47"/>
  <c r="E78" i="47"/>
  <c r="E76" i="47"/>
  <c r="E74" i="47"/>
  <c r="E72" i="47"/>
  <c r="E70" i="47"/>
  <c r="E68" i="47"/>
  <c r="E66" i="47"/>
  <c r="E64" i="47"/>
  <c r="E62" i="47"/>
  <c r="E60" i="47"/>
  <c r="E58" i="47"/>
  <c r="E56" i="47"/>
  <c r="E54" i="47"/>
  <c r="E52" i="47"/>
  <c r="E50" i="47"/>
  <c r="E48" i="47"/>
  <c r="E46" i="47"/>
  <c r="E44" i="47"/>
  <c r="E42" i="47"/>
  <c r="E40" i="47"/>
  <c r="E38" i="47"/>
  <c r="E36" i="47"/>
  <c r="E34" i="47"/>
  <c r="E32" i="47"/>
  <c r="E30" i="47"/>
  <c r="E28" i="47"/>
  <c r="E26" i="47"/>
  <c r="E24" i="47"/>
  <c r="E22" i="47"/>
  <c r="E20" i="47"/>
  <c r="E18" i="47"/>
  <c r="E16" i="47"/>
  <c r="E14" i="47"/>
  <c r="P11" i="44"/>
  <c r="P13" i="44" s="1"/>
  <c r="P11" i="43"/>
  <c r="P14" i="43" s="1"/>
  <c r="U4" i="47" l="1"/>
  <c r="E3" i="47"/>
  <c r="P11" i="46"/>
  <c r="P14" i="46" s="1"/>
  <c r="P11" i="45"/>
  <c r="P14" i="45" s="1"/>
  <c r="P14" i="44"/>
  <c r="P13" i="43"/>
  <c r="P13" i="46" l="1"/>
  <c r="P13" i="45"/>
  <c r="B11" i="43" l="1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26" i="43"/>
  <c r="B27" i="43"/>
  <c r="B28" i="43"/>
  <c r="B29" i="43"/>
  <c r="B30" i="43"/>
  <c r="B31" i="43"/>
  <c r="B32" i="43"/>
  <c r="B33" i="43"/>
  <c r="B34" i="43"/>
  <c r="B35" i="43"/>
  <c r="B36" i="43"/>
  <c r="B37" i="43"/>
  <c r="B38" i="43"/>
  <c r="B39" i="43"/>
  <c r="B40" i="43"/>
  <c r="B41" i="43"/>
  <c r="B42" i="43"/>
  <c r="B43" i="43"/>
  <c r="B44" i="43"/>
  <c r="B45" i="43"/>
  <c r="B46" i="43"/>
  <c r="B47" i="43"/>
  <c r="B48" i="43"/>
  <c r="B49" i="43"/>
  <c r="B50" i="43"/>
  <c r="B51" i="43"/>
  <c r="B52" i="43"/>
  <c r="B53" i="43"/>
  <c r="B54" i="43"/>
  <c r="B55" i="43"/>
  <c r="B56" i="43"/>
  <c r="B57" i="43"/>
  <c r="B58" i="43"/>
  <c r="B59" i="43"/>
  <c r="B60" i="43"/>
  <c r="B61" i="43"/>
  <c r="B62" i="43"/>
  <c r="B63" i="43"/>
  <c r="B64" i="43"/>
  <c r="B65" i="43"/>
  <c r="B66" i="43"/>
  <c r="B67" i="43"/>
  <c r="B68" i="43"/>
  <c r="B69" i="43"/>
  <c r="B70" i="43"/>
  <c r="B71" i="43"/>
  <c r="B72" i="43"/>
  <c r="B73" i="43"/>
  <c r="B74" i="43"/>
  <c r="B75" i="43"/>
  <c r="B76" i="43"/>
  <c r="B77" i="43"/>
  <c r="B78" i="43"/>
  <c r="B79" i="43"/>
  <c r="B80" i="43"/>
  <c r="B81" i="43"/>
  <c r="B82" i="43"/>
  <c r="B83" i="43"/>
  <c r="B84" i="43"/>
  <c r="B85" i="43"/>
  <c r="B86" i="43"/>
  <c r="B87" i="43"/>
  <c r="B88" i="43"/>
  <c r="B89" i="43"/>
  <c r="B90" i="43"/>
  <c r="B91" i="43"/>
  <c r="B92" i="43"/>
  <c r="B93" i="43"/>
  <c r="B94" i="43"/>
  <c r="B95" i="43"/>
  <c r="B96" i="43"/>
  <c r="B97" i="43"/>
  <c r="B98" i="43"/>
  <c r="B99" i="43"/>
  <c r="B100" i="43"/>
  <c r="B101" i="43"/>
  <c r="B102" i="43"/>
  <c r="B103" i="43"/>
  <c r="B104" i="43"/>
  <c r="B105" i="43"/>
  <c r="B106" i="43"/>
  <c r="B107" i="43"/>
  <c r="B108" i="43"/>
  <c r="B109" i="43"/>
  <c r="B10" i="43"/>
  <c r="J11" i="39" l="1"/>
  <c r="K11" i="39" s="1"/>
  <c r="J12" i="39"/>
  <c r="K12" i="39" s="1"/>
  <c r="J13" i="39"/>
  <c r="K13" i="39" s="1"/>
  <c r="J14" i="39"/>
  <c r="K14" i="39" s="1"/>
  <c r="J15" i="39"/>
  <c r="K15" i="39" s="1"/>
  <c r="J16" i="39"/>
  <c r="K16" i="39" s="1"/>
  <c r="J17" i="39"/>
  <c r="K17" i="39" s="1"/>
  <c r="J18" i="39"/>
  <c r="K18" i="39" s="1"/>
  <c r="J19" i="39"/>
  <c r="K19" i="39" s="1"/>
  <c r="J20" i="39"/>
  <c r="K20" i="39" s="1"/>
  <c r="J21" i="39"/>
  <c r="K21" i="39" s="1"/>
  <c r="J22" i="39"/>
  <c r="K22" i="39" s="1"/>
  <c r="J23" i="39"/>
  <c r="K23" i="39" s="1"/>
  <c r="J24" i="39"/>
  <c r="K24" i="39" s="1"/>
  <c r="J25" i="39"/>
  <c r="K25" i="39" s="1"/>
  <c r="J26" i="39"/>
  <c r="K26" i="39" s="1"/>
  <c r="J27" i="39"/>
  <c r="K27" i="39" s="1"/>
  <c r="J28" i="39"/>
  <c r="K28" i="39" s="1"/>
  <c r="J29" i="39"/>
  <c r="K29" i="39" s="1"/>
  <c r="J30" i="39"/>
  <c r="K30" i="39" s="1"/>
  <c r="J31" i="39"/>
  <c r="K31" i="39" s="1"/>
  <c r="J32" i="39"/>
  <c r="K32" i="39" s="1"/>
  <c r="J33" i="39"/>
  <c r="K33" i="39" s="1"/>
  <c r="J34" i="39"/>
  <c r="K34" i="39" s="1"/>
  <c r="J35" i="39"/>
  <c r="K35" i="39" s="1"/>
  <c r="J36" i="39"/>
  <c r="K36" i="39" s="1"/>
  <c r="J37" i="39"/>
  <c r="K37" i="39" s="1"/>
  <c r="J38" i="39"/>
  <c r="K38" i="39" s="1"/>
  <c r="J39" i="39"/>
  <c r="K39" i="39" s="1"/>
  <c r="J40" i="39"/>
  <c r="K40" i="39" s="1"/>
  <c r="J41" i="39"/>
  <c r="K41" i="39" s="1"/>
  <c r="J42" i="39"/>
  <c r="K42" i="39" s="1"/>
  <c r="J43" i="39"/>
  <c r="K43" i="39" s="1"/>
  <c r="J44" i="39"/>
  <c r="K44" i="39" s="1"/>
  <c r="J45" i="39"/>
  <c r="K45" i="39" s="1"/>
  <c r="J46" i="39"/>
  <c r="K46" i="39" s="1"/>
  <c r="J47" i="39"/>
  <c r="K47" i="39" s="1"/>
  <c r="J48" i="39"/>
  <c r="K48" i="39" s="1"/>
  <c r="J49" i="39"/>
  <c r="K49" i="39" s="1"/>
  <c r="J50" i="39"/>
  <c r="K50" i="39" s="1"/>
  <c r="J51" i="39"/>
  <c r="K51" i="39" s="1"/>
  <c r="J52" i="39"/>
  <c r="K52" i="39" s="1"/>
  <c r="J53" i="39"/>
  <c r="K53" i="39" s="1"/>
  <c r="J54" i="39"/>
  <c r="K54" i="39" s="1"/>
  <c r="J55" i="39"/>
  <c r="K55" i="39" s="1"/>
  <c r="J56" i="39"/>
  <c r="K56" i="39" s="1"/>
  <c r="J57" i="39"/>
  <c r="K57" i="39" s="1"/>
  <c r="J58" i="39"/>
  <c r="K58" i="39" s="1"/>
  <c r="J59" i="39"/>
  <c r="K59" i="39" s="1"/>
  <c r="J60" i="39"/>
  <c r="K60" i="39" s="1"/>
  <c r="J61" i="39"/>
  <c r="K61" i="39" s="1"/>
  <c r="J62" i="39"/>
  <c r="K62" i="39" s="1"/>
  <c r="J63" i="39"/>
  <c r="K63" i="39" s="1"/>
  <c r="J64" i="39"/>
  <c r="K64" i="39" s="1"/>
  <c r="J65" i="39"/>
  <c r="K65" i="39" s="1"/>
  <c r="J66" i="39"/>
  <c r="K66" i="39" s="1"/>
  <c r="J67" i="39"/>
  <c r="K67" i="39" s="1"/>
  <c r="J68" i="39"/>
  <c r="K68" i="39" s="1"/>
  <c r="J69" i="39"/>
  <c r="K69" i="39" s="1"/>
  <c r="J70" i="39"/>
  <c r="K70" i="39" s="1"/>
  <c r="J71" i="39"/>
  <c r="K71" i="39" s="1"/>
  <c r="J72" i="39"/>
  <c r="K72" i="39" s="1"/>
  <c r="J73" i="39"/>
  <c r="K73" i="39" s="1"/>
  <c r="J74" i="39"/>
  <c r="K74" i="39" s="1"/>
  <c r="J75" i="39"/>
  <c r="K75" i="39" s="1"/>
  <c r="J76" i="39"/>
  <c r="K76" i="39" s="1"/>
  <c r="J77" i="39"/>
  <c r="K77" i="39" s="1"/>
  <c r="J78" i="39"/>
  <c r="K78" i="39" s="1"/>
  <c r="J79" i="39"/>
  <c r="K79" i="39" s="1"/>
  <c r="J80" i="39"/>
  <c r="K80" i="39" s="1"/>
  <c r="J81" i="39"/>
  <c r="K81" i="39" s="1"/>
  <c r="J82" i="39"/>
  <c r="K82" i="39" s="1"/>
  <c r="J83" i="39"/>
  <c r="K83" i="39" s="1"/>
  <c r="J84" i="39"/>
  <c r="K84" i="39" s="1"/>
  <c r="J85" i="39"/>
  <c r="K85" i="39" s="1"/>
  <c r="J86" i="39"/>
  <c r="K86" i="39" s="1"/>
  <c r="J87" i="39"/>
  <c r="K87" i="39" s="1"/>
  <c r="J88" i="39"/>
  <c r="K88" i="39" s="1"/>
  <c r="J89" i="39"/>
  <c r="K89" i="39" s="1"/>
  <c r="J90" i="39"/>
  <c r="K90" i="39" s="1"/>
  <c r="J91" i="39"/>
  <c r="K91" i="39" s="1"/>
  <c r="J92" i="39"/>
  <c r="K92" i="39" s="1"/>
  <c r="J93" i="39"/>
  <c r="K93" i="39" s="1"/>
  <c r="J94" i="39"/>
  <c r="K94" i="39" s="1"/>
  <c r="J95" i="39"/>
  <c r="K95" i="39" s="1"/>
  <c r="J96" i="39"/>
  <c r="K96" i="39" s="1"/>
  <c r="J97" i="39"/>
  <c r="K97" i="39" s="1"/>
  <c r="J98" i="39"/>
  <c r="K98" i="39" s="1"/>
  <c r="J99" i="39"/>
  <c r="K99" i="39" s="1"/>
  <c r="J100" i="39"/>
  <c r="K100" i="39" s="1"/>
  <c r="J101" i="39"/>
  <c r="K101" i="39" s="1"/>
  <c r="J102" i="39"/>
  <c r="K102" i="39" s="1"/>
  <c r="J103" i="39"/>
  <c r="K103" i="39" s="1"/>
  <c r="J104" i="39"/>
  <c r="K104" i="39" s="1"/>
  <c r="J105" i="39"/>
  <c r="K105" i="39" s="1"/>
  <c r="J106" i="39"/>
  <c r="K106" i="39" s="1"/>
  <c r="J107" i="39"/>
  <c r="K107" i="39" s="1"/>
  <c r="J108" i="39"/>
  <c r="K108" i="39" s="1"/>
  <c r="J109" i="39"/>
  <c r="K109" i="39" s="1"/>
  <c r="J10" i="39"/>
  <c r="K10" i="39" s="1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29" i="39"/>
  <c r="I30" i="39"/>
  <c r="I31" i="39"/>
  <c r="I32" i="39"/>
  <c r="I33" i="39"/>
  <c r="I34" i="39"/>
  <c r="I35" i="39"/>
  <c r="I36" i="39"/>
  <c r="I37" i="39"/>
  <c r="I38" i="39"/>
  <c r="I39" i="39"/>
  <c r="I40" i="39"/>
  <c r="I41" i="39"/>
  <c r="I42" i="39"/>
  <c r="I43" i="39"/>
  <c r="I44" i="39"/>
  <c r="I45" i="39"/>
  <c r="I46" i="39"/>
  <c r="I47" i="39"/>
  <c r="I48" i="39"/>
  <c r="I49" i="39"/>
  <c r="I50" i="39"/>
  <c r="I51" i="39"/>
  <c r="I52" i="39"/>
  <c r="I53" i="39"/>
  <c r="I54" i="39"/>
  <c r="I55" i="39"/>
  <c r="I56" i="39"/>
  <c r="I57" i="39"/>
  <c r="I58" i="39"/>
  <c r="I59" i="39"/>
  <c r="I60" i="39"/>
  <c r="I61" i="39"/>
  <c r="I62" i="39"/>
  <c r="I63" i="39"/>
  <c r="I64" i="39"/>
  <c r="I65" i="39"/>
  <c r="I66" i="39"/>
  <c r="I67" i="39"/>
  <c r="I68" i="39"/>
  <c r="I69" i="39"/>
  <c r="I70" i="39"/>
  <c r="I71" i="39"/>
  <c r="I72" i="39"/>
  <c r="I73" i="39"/>
  <c r="I74" i="39"/>
  <c r="I75" i="39"/>
  <c r="I76" i="39"/>
  <c r="I77" i="39"/>
  <c r="I78" i="39"/>
  <c r="I79" i="39"/>
  <c r="I80" i="39"/>
  <c r="I81" i="39"/>
  <c r="I82" i="39"/>
  <c r="I83" i="39"/>
  <c r="I84" i="39"/>
  <c r="I85" i="39"/>
  <c r="I86" i="39"/>
  <c r="I87" i="39"/>
  <c r="I88" i="39"/>
  <c r="I89" i="39"/>
  <c r="I90" i="39"/>
  <c r="I91" i="39"/>
  <c r="I92" i="39"/>
  <c r="I93" i="39"/>
  <c r="I94" i="39"/>
  <c r="I95" i="39"/>
  <c r="I96" i="39"/>
  <c r="I97" i="39"/>
  <c r="I98" i="39"/>
  <c r="I99" i="39"/>
  <c r="I100" i="39"/>
  <c r="I101" i="39"/>
  <c r="I102" i="39"/>
  <c r="I103" i="39"/>
  <c r="I104" i="39"/>
  <c r="I105" i="39"/>
  <c r="I106" i="39"/>
  <c r="I107" i="39"/>
  <c r="I108" i="39"/>
  <c r="I109" i="39"/>
  <c r="I10" i="39"/>
  <c r="E11" i="39"/>
  <c r="F11" i="39" s="1"/>
  <c r="G11" i="39" s="1"/>
  <c r="E12" i="39"/>
  <c r="F12" i="39" s="1"/>
  <c r="G12" i="39" s="1"/>
  <c r="E13" i="39"/>
  <c r="F13" i="39" s="1"/>
  <c r="G13" i="39" s="1"/>
  <c r="E14" i="39"/>
  <c r="F14" i="39"/>
  <c r="G14" i="39" s="1"/>
  <c r="E15" i="39"/>
  <c r="F15" i="39" s="1"/>
  <c r="G15" i="39" s="1"/>
  <c r="E16" i="39"/>
  <c r="F16" i="39" s="1"/>
  <c r="G16" i="39" s="1"/>
  <c r="E17" i="39"/>
  <c r="F17" i="39" s="1"/>
  <c r="G17" i="39" s="1"/>
  <c r="E18" i="39"/>
  <c r="F18" i="39"/>
  <c r="G18" i="39" s="1"/>
  <c r="E19" i="39"/>
  <c r="F19" i="39" s="1"/>
  <c r="G19" i="39" s="1"/>
  <c r="E20" i="39"/>
  <c r="F20" i="39" s="1"/>
  <c r="G20" i="39" s="1"/>
  <c r="E21" i="39"/>
  <c r="F21" i="39" s="1"/>
  <c r="G21" i="39" s="1"/>
  <c r="E22" i="39"/>
  <c r="F22" i="39" s="1"/>
  <c r="G22" i="39" s="1"/>
  <c r="E23" i="39"/>
  <c r="F23" i="39"/>
  <c r="G23" i="39" s="1"/>
  <c r="E24" i="39"/>
  <c r="F24" i="39" s="1"/>
  <c r="G24" i="39" s="1"/>
  <c r="E25" i="39"/>
  <c r="F25" i="39" s="1"/>
  <c r="G25" i="39" s="1"/>
  <c r="E26" i="39"/>
  <c r="F26" i="39"/>
  <c r="G26" i="39" s="1"/>
  <c r="E27" i="39"/>
  <c r="F27" i="39"/>
  <c r="G27" i="39"/>
  <c r="E28" i="39"/>
  <c r="F28" i="39" s="1"/>
  <c r="G28" i="39" s="1"/>
  <c r="E29" i="39"/>
  <c r="F29" i="39" s="1"/>
  <c r="G29" i="39" s="1"/>
  <c r="E30" i="39"/>
  <c r="F30" i="39"/>
  <c r="G30" i="39" s="1"/>
  <c r="E31" i="39"/>
  <c r="F31" i="39" s="1"/>
  <c r="G31" i="39" s="1"/>
  <c r="E32" i="39"/>
  <c r="F32" i="39" s="1"/>
  <c r="G32" i="39" s="1"/>
  <c r="E33" i="39"/>
  <c r="F33" i="39" s="1"/>
  <c r="G33" i="39" s="1"/>
  <c r="E34" i="39"/>
  <c r="F34" i="39" s="1"/>
  <c r="G34" i="39" s="1"/>
  <c r="E35" i="39"/>
  <c r="F35" i="39"/>
  <c r="G35" i="39" s="1"/>
  <c r="E36" i="39"/>
  <c r="F36" i="39" s="1"/>
  <c r="G36" i="39" s="1"/>
  <c r="E37" i="39"/>
  <c r="F37" i="39" s="1"/>
  <c r="G37" i="39" s="1"/>
  <c r="E38" i="39"/>
  <c r="F38" i="39"/>
  <c r="G38" i="39" s="1"/>
  <c r="E39" i="39"/>
  <c r="F39" i="39"/>
  <c r="G39" i="39"/>
  <c r="E40" i="39"/>
  <c r="F40" i="39" s="1"/>
  <c r="G40" i="39" s="1"/>
  <c r="E41" i="39"/>
  <c r="F41" i="39" s="1"/>
  <c r="G41" i="39" s="1"/>
  <c r="E42" i="39"/>
  <c r="F42" i="39" s="1"/>
  <c r="G42" i="39" s="1"/>
  <c r="E43" i="39"/>
  <c r="F43" i="39" s="1"/>
  <c r="G43" i="39" s="1"/>
  <c r="E44" i="39"/>
  <c r="F44" i="39" s="1"/>
  <c r="G44" i="39" s="1"/>
  <c r="E45" i="39"/>
  <c r="F45" i="39" s="1"/>
  <c r="G45" i="39" s="1"/>
  <c r="E46" i="39"/>
  <c r="F46" i="39"/>
  <c r="G46" i="39" s="1"/>
  <c r="E47" i="39"/>
  <c r="F47" i="39"/>
  <c r="G47" i="39" s="1"/>
  <c r="E48" i="39"/>
  <c r="F48" i="39" s="1"/>
  <c r="G48" i="39" s="1"/>
  <c r="E49" i="39"/>
  <c r="F49" i="39" s="1"/>
  <c r="G49" i="39" s="1"/>
  <c r="E50" i="39"/>
  <c r="F50" i="39"/>
  <c r="G50" i="39" s="1"/>
  <c r="E51" i="39"/>
  <c r="F51" i="39" s="1"/>
  <c r="G51" i="39" s="1"/>
  <c r="E52" i="39"/>
  <c r="F52" i="39" s="1"/>
  <c r="G52" i="39" s="1"/>
  <c r="E53" i="39"/>
  <c r="F53" i="39" s="1"/>
  <c r="G53" i="39" s="1"/>
  <c r="E54" i="39"/>
  <c r="F54" i="39" s="1"/>
  <c r="G54" i="39" s="1"/>
  <c r="E55" i="39"/>
  <c r="F55" i="39"/>
  <c r="G55" i="39" s="1"/>
  <c r="E56" i="39"/>
  <c r="F56" i="39" s="1"/>
  <c r="G56" i="39" s="1"/>
  <c r="E57" i="39"/>
  <c r="F57" i="39" s="1"/>
  <c r="G57" i="39" s="1"/>
  <c r="E58" i="39"/>
  <c r="F58" i="39"/>
  <c r="G58" i="39" s="1"/>
  <c r="E59" i="39"/>
  <c r="F59" i="39"/>
  <c r="G59" i="39"/>
  <c r="E60" i="39"/>
  <c r="F60" i="39" s="1"/>
  <c r="G60" i="39" s="1"/>
  <c r="E61" i="39"/>
  <c r="F61" i="39" s="1"/>
  <c r="G61" i="39" s="1"/>
  <c r="E62" i="39"/>
  <c r="F62" i="39"/>
  <c r="G62" i="39" s="1"/>
  <c r="E63" i="39"/>
  <c r="F63" i="39" s="1"/>
  <c r="G63" i="39" s="1"/>
  <c r="E64" i="39"/>
  <c r="F64" i="39" s="1"/>
  <c r="G64" i="39" s="1"/>
  <c r="E65" i="39"/>
  <c r="F65" i="39" s="1"/>
  <c r="G65" i="39" s="1"/>
  <c r="E66" i="39"/>
  <c r="F66" i="39"/>
  <c r="G66" i="39" s="1"/>
  <c r="E67" i="39"/>
  <c r="F67" i="39"/>
  <c r="G67" i="39"/>
  <c r="E68" i="39"/>
  <c r="F68" i="39"/>
  <c r="G68" i="39" s="1"/>
  <c r="E69" i="39"/>
  <c r="F69" i="39" s="1"/>
  <c r="G69" i="39" s="1"/>
  <c r="E70" i="39"/>
  <c r="F70" i="39" s="1"/>
  <c r="G70" i="39" s="1"/>
  <c r="E71" i="39"/>
  <c r="F71" i="39"/>
  <c r="G71" i="39" s="1"/>
  <c r="E72" i="39"/>
  <c r="F72" i="39" s="1"/>
  <c r="G72" i="39" s="1"/>
  <c r="E73" i="39"/>
  <c r="F73" i="39" s="1"/>
  <c r="G73" i="39" s="1"/>
  <c r="E74" i="39"/>
  <c r="F74" i="39"/>
  <c r="G74" i="39" s="1"/>
  <c r="E75" i="39"/>
  <c r="F75" i="39" s="1"/>
  <c r="G75" i="39" s="1"/>
  <c r="E76" i="39"/>
  <c r="F76" i="39"/>
  <c r="G76" i="39"/>
  <c r="E77" i="39"/>
  <c r="F77" i="39" s="1"/>
  <c r="G77" i="39" s="1"/>
  <c r="E78" i="39"/>
  <c r="F78" i="39"/>
  <c r="G78" i="39" s="1"/>
  <c r="E79" i="39"/>
  <c r="F79" i="39"/>
  <c r="G79" i="39" s="1"/>
  <c r="E80" i="39"/>
  <c r="F80" i="39"/>
  <c r="G80" i="39" s="1"/>
  <c r="E81" i="39"/>
  <c r="F81" i="39" s="1"/>
  <c r="G81" i="39" s="1"/>
  <c r="E82" i="39"/>
  <c r="F82" i="39" s="1"/>
  <c r="G82" i="39" s="1"/>
  <c r="E83" i="39"/>
  <c r="F83" i="39" s="1"/>
  <c r="G83" i="39" s="1"/>
  <c r="E84" i="39"/>
  <c r="F84" i="39" s="1"/>
  <c r="G84" i="39" s="1"/>
  <c r="E85" i="39"/>
  <c r="F85" i="39" s="1"/>
  <c r="G85" i="39" s="1"/>
  <c r="E86" i="39"/>
  <c r="F86" i="39"/>
  <c r="G86" i="39" s="1"/>
  <c r="E87" i="39"/>
  <c r="F87" i="39"/>
  <c r="G87" i="39"/>
  <c r="E88" i="39"/>
  <c r="F88" i="39"/>
  <c r="G88" i="39"/>
  <c r="E89" i="39"/>
  <c r="F89" i="39" s="1"/>
  <c r="G89" i="39" s="1"/>
  <c r="E90" i="39"/>
  <c r="F90" i="39" s="1"/>
  <c r="G90" i="39" s="1"/>
  <c r="E91" i="39"/>
  <c r="F91" i="39"/>
  <c r="G91" i="39" s="1"/>
  <c r="E92" i="39"/>
  <c r="F92" i="39"/>
  <c r="G92" i="39" s="1"/>
  <c r="E93" i="39"/>
  <c r="F93" i="39" s="1"/>
  <c r="G93" i="39" s="1"/>
  <c r="E94" i="39"/>
  <c r="F94" i="39"/>
  <c r="G94" i="39" s="1"/>
  <c r="E95" i="39"/>
  <c r="F95" i="39" s="1"/>
  <c r="G95" i="39" s="1"/>
  <c r="E96" i="39"/>
  <c r="F96" i="39" s="1"/>
  <c r="G96" i="39" s="1"/>
  <c r="E97" i="39"/>
  <c r="F97" i="39" s="1"/>
  <c r="G97" i="39" s="1"/>
  <c r="E98" i="39"/>
  <c r="F98" i="39"/>
  <c r="G98" i="39" s="1"/>
  <c r="E99" i="39"/>
  <c r="F99" i="39"/>
  <c r="G99" i="39"/>
  <c r="E100" i="39"/>
  <c r="F100" i="39"/>
  <c r="G100" i="39" s="1"/>
  <c r="E101" i="39"/>
  <c r="F101" i="39" s="1"/>
  <c r="G101" i="39" s="1"/>
  <c r="E102" i="39"/>
  <c r="F102" i="39" s="1"/>
  <c r="G102" i="39" s="1"/>
  <c r="E103" i="39"/>
  <c r="F103" i="39"/>
  <c r="G103" i="39" s="1"/>
  <c r="E104" i="39"/>
  <c r="F104" i="39" s="1"/>
  <c r="G104" i="39" s="1"/>
  <c r="E105" i="39"/>
  <c r="F105" i="39" s="1"/>
  <c r="G105" i="39" s="1"/>
  <c r="E106" i="39"/>
  <c r="F106" i="39"/>
  <c r="G106" i="39" s="1"/>
  <c r="E107" i="39"/>
  <c r="F107" i="39" s="1"/>
  <c r="G107" i="39" s="1"/>
  <c r="E108" i="39"/>
  <c r="F108" i="39"/>
  <c r="G108" i="39"/>
  <c r="E109" i="39"/>
  <c r="F109" i="39" s="1"/>
  <c r="G109" i="39" s="1"/>
  <c r="E10" i="39"/>
  <c r="F10" i="39" s="1"/>
  <c r="G10" i="39" s="1"/>
  <c r="O14" i="39" l="1"/>
  <c r="O13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B103" i="39"/>
  <c r="B104" i="39"/>
  <c r="B105" i="39"/>
  <c r="B106" i="39"/>
  <c r="B107" i="39"/>
  <c r="B108" i="39"/>
  <c r="B109" i="39"/>
  <c r="B10" i="39"/>
  <c r="P11" i="39" l="1"/>
  <c r="P14" i="39" s="1"/>
  <c r="P13" i="39"/>
</calcChain>
</file>

<file path=xl/sharedStrings.xml><?xml version="1.0" encoding="utf-8"?>
<sst xmlns="http://schemas.openxmlformats.org/spreadsheetml/2006/main" count="255" uniqueCount="56">
  <si>
    <t>Targetdichte</t>
  </si>
  <si>
    <t>[Atome/cm³]</t>
  </si>
  <si>
    <t>Fluenz</t>
  </si>
  <si>
    <t>[MeV]</t>
  </si>
  <si>
    <t>depth [Ǻ]</t>
  </si>
  <si>
    <t>depth [µm]</t>
  </si>
  <si>
    <t>vacancies [1/ion/Ǻ]</t>
  </si>
  <si>
    <t>damage [dpa]</t>
  </si>
  <si>
    <t>displ. [1/ion/Ǻ]</t>
  </si>
  <si>
    <t>displ. [1/ion/cm]</t>
  </si>
  <si>
    <t>ED=40eV</t>
  </si>
  <si>
    <t>FeIonen [(Atome/cm3)/(Atome/cm2)]</t>
  </si>
  <si>
    <t>FeIonen [1/A/Ion]</t>
  </si>
  <si>
    <t>Ionen/Gitteratom [Ion/Atom]</t>
  </si>
  <si>
    <t>Quick calculation</t>
  </si>
  <si>
    <t>5 MeV</t>
  </si>
  <si>
    <t>vacancies by recoils [1/ion/Ǻ]</t>
  </si>
  <si>
    <t>Lattice binding energy = 0</t>
  </si>
  <si>
    <t>Surface binding energy = 0</t>
  </si>
  <si>
    <t>[cm-2]</t>
  </si>
  <si>
    <t>ions/cm</t>
  </si>
  <si>
    <t>Quick calculation, dpa based on vacancy.txt</t>
  </si>
  <si>
    <t>Ion = Fe</t>
  </si>
  <si>
    <t>Energie Fe</t>
  </si>
  <si>
    <t>0.5 MeV</t>
  </si>
  <si>
    <t>Average dpa</t>
  </si>
  <si>
    <t>0-1µm</t>
  </si>
  <si>
    <t>appm</t>
  </si>
  <si>
    <t>0-1 µm</t>
  </si>
  <si>
    <t>Fluence</t>
  </si>
  <si>
    <t>Fluence cal</t>
  </si>
  <si>
    <t>Fe ions [(Atome/cm3)/(Atome/cm2)]</t>
  </si>
  <si>
    <t>Fe Ions [1/A/Ion]</t>
  </si>
  <si>
    <t>Fluence calibrated</t>
  </si>
  <si>
    <t>Average appm</t>
  </si>
  <si>
    <t>Injected interstitials [appm]</t>
  </si>
  <si>
    <t>E</t>
  </si>
  <si>
    <t>MeV</t>
  </si>
  <si>
    <t>Peak dpa</t>
  </si>
  <si>
    <t>Peak depth</t>
  </si>
  <si>
    <t>µm</t>
  </si>
  <si>
    <t>dpa</t>
  </si>
  <si>
    <t>Peak appm</t>
  </si>
  <si>
    <t>Depth range</t>
  </si>
  <si>
    <t>Recalibration</t>
  </si>
  <si>
    <t>cm-2</t>
  </si>
  <si>
    <t>Recalibration fluence</t>
  </si>
  <si>
    <t>1E15 cm-2</t>
  </si>
  <si>
    <t>8 MeV</t>
  </si>
  <si>
    <t>2 MeV</t>
  </si>
  <si>
    <t>1 MeV</t>
  </si>
  <si>
    <t>Ion energy</t>
  </si>
  <si>
    <t>Recal. factor</t>
  </si>
  <si>
    <t>dpa recal</t>
  </si>
  <si>
    <t>appm recal</t>
  </si>
  <si>
    <t>Fluence recalibrated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</si>
</sst>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"/>
    <numFmt numFmtId="165" formatCode="0.000"/>
    <numFmt numFmtId="166" formatCode="0.0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2" fontId="0" fillId="0" borderId="0" xfId="0" applyNumberFormat="1"/>
    <xf numFmtId="0" fontId="0" fillId="4" borderId="0" xfId="0" applyFill="1"/>
    <xf numFmtId="0" fontId="0" fillId="0" borderId="0" xfId="0" applyFill="1" applyBorder="1"/>
    <xf numFmtId="0" fontId="0" fillId="0" borderId="0" xfId="0"/>
    <xf numFmtId="164" fontId="0" fillId="0" borderId="0" xfId="0" applyNumberFormat="1"/>
    <xf numFmtId="11" fontId="0" fillId="0" borderId="0" xfId="0" applyNumberFormat="1"/>
    <xf numFmtId="0" fontId="0" fillId="0" borderId="0" xfId="0" applyBorder="1"/>
    <xf numFmtId="0" fontId="2" fillId="0" borderId="0" xfId="0" applyFont="1"/>
    <xf numFmtId="0" fontId="0" fillId="3" borderId="0" xfId="0" applyFont="1" applyFill="1"/>
    <xf numFmtId="2" fontId="0" fillId="3" borderId="0" xfId="0" applyNumberFormat="1" applyFont="1" applyFill="1"/>
    <xf numFmtId="164" fontId="0" fillId="3" borderId="0" xfId="0" applyNumberFormat="1" applyFont="1" applyFill="1"/>
    <xf numFmtId="0" fontId="3" fillId="0" borderId="1" xfId="1" applyFont="1" applyBorder="1"/>
    <xf numFmtId="11" fontId="3" fillId="4" borderId="1" xfId="1" applyNumberFormat="1" applyFont="1" applyFill="1" applyBorder="1"/>
    <xf numFmtId="0" fontId="0" fillId="0" borderId="0" xfId="0" applyFont="1"/>
    <xf numFmtId="2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0" xfId="0" applyFont="1" applyBorder="1"/>
    <xf numFmtId="11" fontId="0" fillId="0" borderId="1" xfId="0" applyNumberFormat="1" applyFont="1" applyBorder="1"/>
    <xf numFmtId="11" fontId="0" fillId="0" borderId="0" xfId="0" applyNumberFormat="1" applyFont="1" applyBorder="1"/>
    <xf numFmtId="0" fontId="0" fillId="2" borderId="0" xfId="0" applyFont="1" applyFill="1"/>
    <xf numFmtId="0" fontId="0" fillId="0" borderId="0" xfId="0" applyFont="1" applyFill="1" applyBorder="1"/>
    <xf numFmtId="0" fontId="3" fillId="0" borderId="1" xfId="1" applyFont="1" applyBorder="1" applyAlignment="1">
      <alignment wrapText="1"/>
    </xf>
    <xf numFmtId="2" fontId="3" fillId="0" borderId="1" xfId="1" applyNumberFormat="1" applyFont="1" applyBorder="1" applyAlignment="1">
      <alignment wrapText="1"/>
    </xf>
    <xf numFmtId="2" fontId="3" fillId="0" borderId="0" xfId="1" applyNumberFormat="1" applyFont="1" applyBorder="1" applyAlignment="1">
      <alignment wrapText="1"/>
    </xf>
    <xf numFmtId="11" fontId="3" fillId="0" borderId="0" xfId="1" applyNumberFormat="1" applyFont="1"/>
    <xf numFmtId="0" fontId="3" fillId="0" borderId="0" xfId="1" applyFont="1"/>
    <xf numFmtId="0" fontId="0" fillId="0" borderId="0" xfId="0" applyFont="1" applyFill="1"/>
    <xf numFmtId="164" fontId="0" fillId="0" borderId="0" xfId="0" applyNumberFormat="1" applyFont="1" applyFill="1" applyBorder="1"/>
    <xf numFmtId="2" fontId="3" fillId="0" borderId="0" xfId="1" applyNumberFormat="1" applyFont="1"/>
    <xf numFmtId="11" fontId="0" fillId="0" borderId="0" xfId="0" applyNumberFormat="1" applyFont="1"/>
    <xf numFmtId="2" fontId="0" fillId="0" borderId="0" xfId="0" applyNumberFormat="1" applyFont="1" applyFill="1"/>
    <xf numFmtId="11" fontId="0" fillId="0" borderId="0" xfId="0" applyNumberFormat="1" applyFont="1" applyFill="1"/>
    <xf numFmtId="165" fontId="0" fillId="0" borderId="0" xfId="0" applyNumberFormat="1" applyFont="1" applyFill="1" applyBorder="1"/>
    <xf numFmtId="1" fontId="3" fillId="0" borderId="0" xfId="1" applyNumberFormat="1" applyFont="1"/>
    <xf numFmtId="1" fontId="0" fillId="0" borderId="0" xfId="0" applyNumberFormat="1" applyFont="1"/>
    <xf numFmtId="166" fontId="3" fillId="0" borderId="0" xfId="1" applyNumberFormat="1" applyFont="1"/>
    <xf numFmtId="166" fontId="0" fillId="0" borderId="0" xfId="0" applyNumberFormat="1" applyFont="1"/>
    <xf numFmtId="1" fontId="0" fillId="0" borderId="0" xfId="0" applyNumberFormat="1"/>
    <xf numFmtId="0" fontId="3" fillId="0" borderId="0" xfId="1" applyFont="1" applyFill="1" applyBorder="1" applyAlignment="1">
      <alignment wrapText="1"/>
    </xf>
    <xf numFmtId="164" fontId="3" fillId="0" borderId="0" xfId="1" applyNumberFormat="1" applyFont="1" applyFill="1" applyBorder="1" applyAlignment="1">
      <alignment wrapText="1"/>
    </xf>
    <xf numFmtId="2" fontId="3" fillId="0" borderId="0" xfId="1" applyNumberFormat="1" applyFont="1" applyFill="1" applyBorder="1" applyAlignment="1">
      <alignment wrapText="1"/>
    </xf>
    <xf numFmtId="165" fontId="0" fillId="0" borderId="0" xfId="0" applyNumberFormat="1"/>
    <xf numFmtId="11" fontId="0" fillId="4" borderId="0" xfId="0" applyNumberFormat="1" applyFont="1" applyFill="1" applyBorder="1"/>
    <xf numFmtId="0" fontId="0" fillId="0" borderId="2" xfId="0" applyFill="1" applyBorder="1"/>
    <xf numFmtId="0" fontId="0" fillId="0" borderId="3" xfId="0" applyBorder="1"/>
    <xf numFmtId="165" fontId="0" fillId="4" borderId="0" xfId="0" applyNumberFormat="1" applyFill="1"/>
    <xf numFmtId="1" fontId="0" fillId="4" borderId="0" xfId="0" applyNumberFormat="1" applyFill="1"/>
    <xf numFmtId="1" fontId="0" fillId="0" borderId="0" xfId="0" applyNumberFormat="1" applyFont="1" applyFill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3" fillId="0" borderId="8" xfId="1" applyNumberFormat="1" applyFont="1" applyBorder="1" applyAlignment="1">
      <alignment wrapText="1"/>
    </xf>
    <xf numFmtId="2" fontId="0" fillId="0" borderId="0" xfId="0" applyNumberFormat="1" applyFont="1" applyBorder="1"/>
    <xf numFmtId="165" fontId="0" fillId="0" borderId="7" xfId="0" applyNumberFormat="1" applyBorder="1"/>
    <xf numFmtId="165" fontId="0" fillId="0" borderId="0" xfId="0" applyNumberFormat="1" applyBorder="1"/>
    <xf numFmtId="1" fontId="0" fillId="0" borderId="0" xfId="0" applyNumberFormat="1" applyBorder="1"/>
    <xf numFmtId="1" fontId="0" fillId="0" borderId="8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" fontId="0" fillId="0" borderId="10" xfId="0" applyNumberFormat="1" applyBorder="1"/>
    <xf numFmtId="1" fontId="0" fillId="0" borderId="11" xfId="0" applyNumberFormat="1" applyBorder="1"/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165" fontId="0" fillId="0" borderId="10" xfId="0" applyNumberFormat="1" applyBorder="1" applyAlignment="1">
      <alignment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28114108687233"/>
          <c:y val="2.8441709349438116E-2"/>
          <c:w val="0.72601275762660811"/>
          <c:h val="0.81703218408378564"/>
        </c:manualLayout>
      </c:layout>
      <c:scatterChart>
        <c:scatterStyle val="lineMarker"/>
        <c:varyColors val="0"/>
        <c:ser>
          <c:idx val="0"/>
          <c:order val="0"/>
          <c:tx>
            <c:v>Displacement damage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'8MeV'!$B$10:$B$109</c:f>
              <c:numCache>
                <c:formatCode>0.00</c:formatCode>
                <c:ptCount val="100"/>
                <c:pt idx="0">
                  <c:v>3.0001E-2</c:v>
                </c:pt>
                <c:pt idx="1">
                  <c:v>6.0000999999999999E-2</c:v>
                </c:pt>
                <c:pt idx="2">
                  <c:v>9.0000999999999998E-2</c:v>
                </c:pt>
                <c:pt idx="3">
                  <c:v>0.120001</c:v>
                </c:pt>
                <c:pt idx="4">
                  <c:v>0.150001</c:v>
                </c:pt>
                <c:pt idx="5">
                  <c:v>0.18000099999999999</c:v>
                </c:pt>
                <c:pt idx="6">
                  <c:v>0.21000100000000002</c:v>
                </c:pt>
                <c:pt idx="7">
                  <c:v>0.24000100000000002</c:v>
                </c:pt>
                <c:pt idx="8">
                  <c:v>0.27000100000000005</c:v>
                </c:pt>
                <c:pt idx="9">
                  <c:v>0.30000100000000002</c:v>
                </c:pt>
                <c:pt idx="10">
                  <c:v>0.33000100000000004</c:v>
                </c:pt>
                <c:pt idx="11">
                  <c:v>0.36000100000000002</c:v>
                </c:pt>
                <c:pt idx="12">
                  <c:v>0.39000100000000004</c:v>
                </c:pt>
                <c:pt idx="13">
                  <c:v>0.42000100000000001</c:v>
                </c:pt>
                <c:pt idx="14">
                  <c:v>0.45000100000000004</c:v>
                </c:pt>
                <c:pt idx="15">
                  <c:v>0.48000100000000001</c:v>
                </c:pt>
                <c:pt idx="16">
                  <c:v>0.51000100000000004</c:v>
                </c:pt>
                <c:pt idx="17">
                  <c:v>0.54000100000000006</c:v>
                </c:pt>
                <c:pt idx="18">
                  <c:v>0.57000099999999998</c:v>
                </c:pt>
                <c:pt idx="19">
                  <c:v>0.60000100000000001</c:v>
                </c:pt>
                <c:pt idx="20">
                  <c:v>0.63000100000000003</c:v>
                </c:pt>
                <c:pt idx="21">
                  <c:v>0.66000100000000006</c:v>
                </c:pt>
                <c:pt idx="22">
                  <c:v>0.69000099999999998</c:v>
                </c:pt>
                <c:pt idx="23">
                  <c:v>0.720001</c:v>
                </c:pt>
                <c:pt idx="24">
                  <c:v>0.75000100000000003</c:v>
                </c:pt>
                <c:pt idx="25">
                  <c:v>0.78000100000000006</c:v>
                </c:pt>
                <c:pt idx="26">
                  <c:v>0.81000099999999997</c:v>
                </c:pt>
                <c:pt idx="27">
                  <c:v>0.840001</c:v>
                </c:pt>
                <c:pt idx="28">
                  <c:v>0.87000100000000002</c:v>
                </c:pt>
                <c:pt idx="29">
                  <c:v>0.90000100000000005</c:v>
                </c:pt>
                <c:pt idx="30">
                  <c:v>0.93000099999999997</c:v>
                </c:pt>
                <c:pt idx="31">
                  <c:v>0.96000099999999999</c:v>
                </c:pt>
                <c:pt idx="32">
                  <c:v>0.99000100000000002</c:v>
                </c:pt>
                <c:pt idx="33">
                  <c:v>1.02</c:v>
                </c:pt>
                <c:pt idx="34">
                  <c:v>1.05</c:v>
                </c:pt>
                <c:pt idx="35">
                  <c:v>1.08</c:v>
                </c:pt>
                <c:pt idx="36">
                  <c:v>1.1100000000000001</c:v>
                </c:pt>
                <c:pt idx="37">
                  <c:v>1.1399999999999999</c:v>
                </c:pt>
                <c:pt idx="38">
                  <c:v>1.17</c:v>
                </c:pt>
                <c:pt idx="39">
                  <c:v>1.2</c:v>
                </c:pt>
                <c:pt idx="40">
                  <c:v>1.23</c:v>
                </c:pt>
                <c:pt idx="41">
                  <c:v>1.26</c:v>
                </c:pt>
                <c:pt idx="42">
                  <c:v>1.29</c:v>
                </c:pt>
                <c:pt idx="43">
                  <c:v>1.32</c:v>
                </c:pt>
                <c:pt idx="44">
                  <c:v>1.35</c:v>
                </c:pt>
                <c:pt idx="45">
                  <c:v>1.38</c:v>
                </c:pt>
                <c:pt idx="46">
                  <c:v>1.41</c:v>
                </c:pt>
                <c:pt idx="47">
                  <c:v>1.44</c:v>
                </c:pt>
                <c:pt idx="48">
                  <c:v>1.47</c:v>
                </c:pt>
                <c:pt idx="49">
                  <c:v>1.5</c:v>
                </c:pt>
                <c:pt idx="50">
                  <c:v>1.53</c:v>
                </c:pt>
                <c:pt idx="51">
                  <c:v>1.56</c:v>
                </c:pt>
                <c:pt idx="52">
                  <c:v>1.59</c:v>
                </c:pt>
                <c:pt idx="53">
                  <c:v>1.62</c:v>
                </c:pt>
                <c:pt idx="54">
                  <c:v>1.65</c:v>
                </c:pt>
                <c:pt idx="55">
                  <c:v>1.68</c:v>
                </c:pt>
                <c:pt idx="56">
                  <c:v>1.71</c:v>
                </c:pt>
                <c:pt idx="57">
                  <c:v>1.74</c:v>
                </c:pt>
                <c:pt idx="58">
                  <c:v>1.77</c:v>
                </c:pt>
                <c:pt idx="59">
                  <c:v>1.8</c:v>
                </c:pt>
                <c:pt idx="60">
                  <c:v>1.83</c:v>
                </c:pt>
                <c:pt idx="61">
                  <c:v>1.86</c:v>
                </c:pt>
                <c:pt idx="62">
                  <c:v>1.89</c:v>
                </c:pt>
                <c:pt idx="63">
                  <c:v>1.92</c:v>
                </c:pt>
                <c:pt idx="64">
                  <c:v>1.95</c:v>
                </c:pt>
                <c:pt idx="65">
                  <c:v>1.98</c:v>
                </c:pt>
                <c:pt idx="66">
                  <c:v>2.0099999999999998</c:v>
                </c:pt>
                <c:pt idx="67">
                  <c:v>2.04</c:v>
                </c:pt>
                <c:pt idx="68">
                  <c:v>2.0699999999999998</c:v>
                </c:pt>
                <c:pt idx="69">
                  <c:v>2.1</c:v>
                </c:pt>
                <c:pt idx="70">
                  <c:v>2.13</c:v>
                </c:pt>
                <c:pt idx="71">
                  <c:v>2.16</c:v>
                </c:pt>
                <c:pt idx="72">
                  <c:v>2.19</c:v>
                </c:pt>
                <c:pt idx="73">
                  <c:v>2.2200000000000002</c:v>
                </c:pt>
                <c:pt idx="74">
                  <c:v>2.25</c:v>
                </c:pt>
                <c:pt idx="75">
                  <c:v>2.2799999999999998</c:v>
                </c:pt>
                <c:pt idx="76">
                  <c:v>2.31</c:v>
                </c:pt>
                <c:pt idx="77">
                  <c:v>2.34</c:v>
                </c:pt>
                <c:pt idx="78">
                  <c:v>2.37</c:v>
                </c:pt>
                <c:pt idx="79">
                  <c:v>2.4</c:v>
                </c:pt>
                <c:pt idx="80">
                  <c:v>2.4300000000000002</c:v>
                </c:pt>
                <c:pt idx="81">
                  <c:v>2.46</c:v>
                </c:pt>
                <c:pt idx="82">
                  <c:v>2.4900000000000002</c:v>
                </c:pt>
                <c:pt idx="83">
                  <c:v>2.52</c:v>
                </c:pt>
                <c:pt idx="84">
                  <c:v>2.5499999999999998</c:v>
                </c:pt>
                <c:pt idx="85">
                  <c:v>2.58</c:v>
                </c:pt>
                <c:pt idx="86">
                  <c:v>2.61</c:v>
                </c:pt>
                <c:pt idx="87">
                  <c:v>2.64</c:v>
                </c:pt>
                <c:pt idx="88">
                  <c:v>2.67</c:v>
                </c:pt>
                <c:pt idx="89">
                  <c:v>2.7</c:v>
                </c:pt>
                <c:pt idx="90">
                  <c:v>2.73</c:v>
                </c:pt>
                <c:pt idx="91">
                  <c:v>2.76</c:v>
                </c:pt>
                <c:pt idx="92">
                  <c:v>2.79</c:v>
                </c:pt>
                <c:pt idx="93">
                  <c:v>2.82</c:v>
                </c:pt>
                <c:pt idx="94">
                  <c:v>2.85</c:v>
                </c:pt>
                <c:pt idx="95">
                  <c:v>2.88</c:v>
                </c:pt>
                <c:pt idx="96">
                  <c:v>2.91</c:v>
                </c:pt>
                <c:pt idx="97">
                  <c:v>2.94</c:v>
                </c:pt>
                <c:pt idx="98">
                  <c:v>2.97</c:v>
                </c:pt>
                <c:pt idx="99">
                  <c:v>3</c:v>
                </c:pt>
              </c:numCache>
            </c:numRef>
          </c:xVal>
          <c:yVal>
            <c:numRef>
              <c:f>'8MeV'!$G$10:$G$109</c:f>
              <c:numCache>
                <c:formatCode>0.000</c:formatCode>
                <c:ptCount val="100"/>
                <c:pt idx="0">
                  <c:v>0.40831348892188024</c:v>
                </c:pt>
                <c:pt idx="1">
                  <c:v>0.43752122267702809</c:v>
                </c:pt>
                <c:pt idx="2">
                  <c:v>0.44830195068343681</c:v>
                </c:pt>
                <c:pt idx="3">
                  <c:v>0.45878450301702994</c:v>
                </c:pt>
                <c:pt idx="4">
                  <c:v>0.47538388942103438</c:v>
                </c:pt>
                <c:pt idx="5">
                  <c:v>0.48173681842481098</c:v>
                </c:pt>
                <c:pt idx="6">
                  <c:v>0.48933920069480263</c:v>
                </c:pt>
                <c:pt idx="7">
                  <c:v>0.5108683621815423</c:v>
                </c:pt>
                <c:pt idx="8">
                  <c:v>0.51624587108213316</c:v>
                </c:pt>
                <c:pt idx="9">
                  <c:v>0.52165003080521544</c:v>
                </c:pt>
                <c:pt idx="10">
                  <c:v>0.5526007283513017</c:v>
                </c:pt>
                <c:pt idx="11">
                  <c:v>0.5592436810116026</c:v>
                </c:pt>
                <c:pt idx="12">
                  <c:v>0.57552388462388637</c:v>
                </c:pt>
                <c:pt idx="13">
                  <c:v>0.59126981762998942</c:v>
                </c:pt>
                <c:pt idx="14">
                  <c:v>0.59759609581127449</c:v>
                </c:pt>
                <c:pt idx="15">
                  <c:v>0.62751399560104659</c:v>
                </c:pt>
                <c:pt idx="16">
                  <c:v>0.63071617030816185</c:v>
                </c:pt>
                <c:pt idx="17">
                  <c:v>0.64360231329139228</c:v>
                </c:pt>
                <c:pt idx="18">
                  <c:v>0.66375190279034113</c:v>
                </c:pt>
                <c:pt idx="19">
                  <c:v>0.66371302394341258</c:v>
                </c:pt>
                <c:pt idx="20">
                  <c:v>0.70107622292002092</c:v>
                </c:pt>
                <c:pt idx="21">
                  <c:v>0.73347891998325698</c:v>
                </c:pt>
                <c:pt idx="22">
                  <c:v>0.74692911978604104</c:v>
                </c:pt>
                <c:pt idx="23">
                  <c:v>0.76609200177463133</c:v>
                </c:pt>
                <c:pt idx="24">
                  <c:v>0.78555807606144734</c:v>
                </c:pt>
                <c:pt idx="25">
                  <c:v>0.81375652749189098</c:v>
                </c:pt>
                <c:pt idx="26">
                  <c:v>0.83748077613465877</c:v>
                </c:pt>
                <c:pt idx="27">
                  <c:v>0.86457149396672406</c:v>
                </c:pt>
                <c:pt idx="28">
                  <c:v>0.8927486247391746</c:v>
                </c:pt>
                <c:pt idx="29">
                  <c:v>0.92148448216668055</c:v>
                </c:pt>
                <c:pt idx="30">
                  <c:v>0.95433271827415556</c:v>
                </c:pt>
                <c:pt idx="31">
                  <c:v>0.96652249094263942</c:v>
                </c:pt>
                <c:pt idx="32">
                  <c:v>1.0095554172499801</c:v>
                </c:pt>
                <c:pt idx="33">
                  <c:v>1.0730972488512711</c:v>
                </c:pt>
                <c:pt idx="34">
                  <c:v>1.0943188284925511</c:v>
                </c:pt>
                <c:pt idx="35">
                  <c:v>1.1232023628305683</c:v>
                </c:pt>
                <c:pt idx="36">
                  <c:v>1.1727402845994301</c:v>
                </c:pt>
                <c:pt idx="37">
                  <c:v>1.2062137176486449</c:v>
                </c:pt>
                <c:pt idx="38">
                  <c:v>1.2963900677087661</c:v>
                </c:pt>
                <c:pt idx="39">
                  <c:v>1.3179540320342888</c:v>
                </c:pt>
                <c:pt idx="40">
                  <c:v>1.3636492187389773</c:v>
                </c:pt>
                <c:pt idx="41">
                  <c:v>1.4157496954751607</c:v>
                </c:pt>
                <c:pt idx="42">
                  <c:v>1.4901042360698504</c:v>
                </c:pt>
                <c:pt idx="43">
                  <c:v>1.5405040767919935</c:v>
                </c:pt>
                <c:pt idx="44">
                  <c:v>1.6398859344797372</c:v>
                </c:pt>
                <c:pt idx="45">
                  <c:v>1.6716806792510805</c:v>
                </c:pt>
                <c:pt idx="46">
                  <c:v>1.7541677967137967</c:v>
                </c:pt>
                <c:pt idx="47">
                  <c:v>1.8497282399953594</c:v>
                </c:pt>
                <c:pt idx="48">
                  <c:v>1.9115205234848616</c:v>
                </c:pt>
                <c:pt idx="49">
                  <c:v>2.0041054808200305</c:v>
                </c:pt>
                <c:pt idx="50">
                  <c:v>2.0987293828453359</c:v>
                </c:pt>
                <c:pt idx="51">
                  <c:v>2.1638781022733151</c:v>
                </c:pt>
                <c:pt idx="52">
                  <c:v>2.2594567308219902</c:v>
                </c:pt>
                <c:pt idx="53">
                  <c:v>2.3291715199904686</c:v>
                </c:pt>
                <c:pt idx="54">
                  <c:v>2.4156675482340697</c:v>
                </c:pt>
                <c:pt idx="55">
                  <c:v>2.4734176857993448</c:v>
                </c:pt>
                <c:pt idx="56">
                  <c:v>2.4951023626737987</c:v>
                </c:pt>
                <c:pt idx="57">
                  <c:v>2.5497951805906767</c:v>
                </c:pt>
                <c:pt idx="58">
                  <c:v>2.5454288352493184</c:v>
                </c:pt>
                <c:pt idx="59">
                  <c:v>2.5345063875750728</c:v>
                </c:pt>
                <c:pt idx="60">
                  <c:v>2.485747296901136</c:v>
                </c:pt>
                <c:pt idx="61">
                  <c:v>2.4187565353303686</c:v>
                </c:pt>
                <c:pt idx="62">
                  <c:v>2.3090978069508474</c:v>
                </c:pt>
                <c:pt idx="63">
                  <c:v>2.1770909529863816</c:v>
                </c:pt>
                <c:pt idx="64">
                  <c:v>2.0088490136844133</c:v>
                </c:pt>
                <c:pt idx="65">
                  <c:v>1.8167166500229663</c:v>
                </c:pt>
                <c:pt idx="66">
                  <c:v>1.5925493706486653</c:v>
                </c:pt>
                <c:pt idx="67">
                  <c:v>1.3393029085453509</c:v>
                </c:pt>
                <c:pt idx="68">
                  <c:v>1.1098973316255905</c:v>
                </c:pt>
                <c:pt idx="69">
                  <c:v>0.87935831090222449</c:v>
                </c:pt>
                <c:pt idx="70">
                  <c:v>0.661502886911154</c:v>
                </c:pt>
                <c:pt idx="71">
                  <c:v>0.47508210804870515</c:v>
                </c:pt>
                <c:pt idx="72">
                  <c:v>0.32770713567933735</c:v>
                </c:pt>
                <c:pt idx="73">
                  <c:v>0.2047154084081777</c:v>
                </c:pt>
                <c:pt idx="74">
                  <c:v>0.12479956229943297</c:v>
                </c:pt>
                <c:pt idx="75">
                  <c:v>7.2833060815609224E-2</c:v>
                </c:pt>
                <c:pt idx="76">
                  <c:v>3.7133939195364639E-2</c:v>
                </c:pt>
                <c:pt idx="77">
                  <c:v>1.8971717206554849E-2</c:v>
                </c:pt>
                <c:pt idx="78">
                  <c:v>7.4400129178104303E-3</c:v>
                </c:pt>
                <c:pt idx="79">
                  <c:v>2.7962199727534533E-3</c:v>
                </c:pt>
                <c:pt idx="80">
                  <c:v>1.0090898117041008E-3</c:v>
                </c:pt>
                <c:pt idx="81">
                  <c:v>4.181266039483978E-4</c:v>
                </c:pt>
                <c:pt idx="82">
                  <c:v>1.2612899938703107E-4</c:v>
                </c:pt>
                <c:pt idx="83">
                  <c:v>2.6269806656121303E-5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03-4638-ABDC-88E1A43C9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88160"/>
        <c:axId val="119027200"/>
      </c:scatterChart>
      <c:scatterChart>
        <c:scatterStyle val="lineMarker"/>
        <c:varyColors val="0"/>
        <c:ser>
          <c:idx val="1"/>
          <c:order val="1"/>
          <c:tx>
            <c:v>Injected interstitials</c:v>
          </c:tx>
          <c:spPr>
            <a:ln w="25400">
              <a:prstDash val="lgDash"/>
            </a:ln>
          </c:spPr>
          <c:marker>
            <c:symbol val="none"/>
          </c:marker>
          <c:xVal>
            <c:numRef>
              <c:f>'8MeV'!$B$10:$B$109</c:f>
              <c:numCache>
                <c:formatCode>0.00</c:formatCode>
                <c:ptCount val="100"/>
                <c:pt idx="0">
                  <c:v>3.0001E-2</c:v>
                </c:pt>
                <c:pt idx="1">
                  <c:v>6.0000999999999999E-2</c:v>
                </c:pt>
                <c:pt idx="2">
                  <c:v>9.0000999999999998E-2</c:v>
                </c:pt>
                <c:pt idx="3">
                  <c:v>0.120001</c:v>
                </c:pt>
                <c:pt idx="4">
                  <c:v>0.150001</c:v>
                </c:pt>
                <c:pt idx="5">
                  <c:v>0.18000099999999999</c:v>
                </c:pt>
                <c:pt idx="6">
                  <c:v>0.21000100000000002</c:v>
                </c:pt>
                <c:pt idx="7">
                  <c:v>0.24000100000000002</c:v>
                </c:pt>
                <c:pt idx="8">
                  <c:v>0.27000100000000005</c:v>
                </c:pt>
                <c:pt idx="9">
                  <c:v>0.30000100000000002</c:v>
                </c:pt>
                <c:pt idx="10">
                  <c:v>0.33000100000000004</c:v>
                </c:pt>
                <c:pt idx="11">
                  <c:v>0.36000100000000002</c:v>
                </c:pt>
                <c:pt idx="12">
                  <c:v>0.39000100000000004</c:v>
                </c:pt>
                <c:pt idx="13">
                  <c:v>0.42000100000000001</c:v>
                </c:pt>
                <c:pt idx="14">
                  <c:v>0.45000100000000004</c:v>
                </c:pt>
                <c:pt idx="15">
                  <c:v>0.48000100000000001</c:v>
                </c:pt>
                <c:pt idx="16">
                  <c:v>0.51000100000000004</c:v>
                </c:pt>
                <c:pt idx="17">
                  <c:v>0.54000100000000006</c:v>
                </c:pt>
                <c:pt idx="18">
                  <c:v>0.57000099999999998</c:v>
                </c:pt>
                <c:pt idx="19">
                  <c:v>0.60000100000000001</c:v>
                </c:pt>
                <c:pt idx="20">
                  <c:v>0.63000100000000003</c:v>
                </c:pt>
                <c:pt idx="21">
                  <c:v>0.66000100000000006</c:v>
                </c:pt>
                <c:pt idx="22">
                  <c:v>0.69000099999999998</c:v>
                </c:pt>
                <c:pt idx="23">
                  <c:v>0.720001</c:v>
                </c:pt>
                <c:pt idx="24">
                  <c:v>0.75000100000000003</c:v>
                </c:pt>
                <c:pt idx="25">
                  <c:v>0.78000100000000006</c:v>
                </c:pt>
                <c:pt idx="26">
                  <c:v>0.81000099999999997</c:v>
                </c:pt>
                <c:pt idx="27">
                  <c:v>0.840001</c:v>
                </c:pt>
                <c:pt idx="28">
                  <c:v>0.87000100000000002</c:v>
                </c:pt>
                <c:pt idx="29">
                  <c:v>0.90000100000000005</c:v>
                </c:pt>
                <c:pt idx="30">
                  <c:v>0.93000099999999997</c:v>
                </c:pt>
                <c:pt idx="31">
                  <c:v>0.96000099999999999</c:v>
                </c:pt>
                <c:pt idx="32">
                  <c:v>0.99000100000000002</c:v>
                </c:pt>
                <c:pt idx="33">
                  <c:v>1.02</c:v>
                </c:pt>
                <c:pt idx="34">
                  <c:v>1.05</c:v>
                </c:pt>
                <c:pt idx="35">
                  <c:v>1.08</c:v>
                </c:pt>
                <c:pt idx="36">
                  <c:v>1.1100000000000001</c:v>
                </c:pt>
                <c:pt idx="37">
                  <c:v>1.1399999999999999</c:v>
                </c:pt>
                <c:pt idx="38">
                  <c:v>1.17</c:v>
                </c:pt>
                <c:pt idx="39">
                  <c:v>1.2</c:v>
                </c:pt>
                <c:pt idx="40">
                  <c:v>1.23</c:v>
                </c:pt>
                <c:pt idx="41">
                  <c:v>1.26</c:v>
                </c:pt>
                <c:pt idx="42">
                  <c:v>1.29</c:v>
                </c:pt>
                <c:pt idx="43">
                  <c:v>1.32</c:v>
                </c:pt>
                <c:pt idx="44">
                  <c:v>1.35</c:v>
                </c:pt>
                <c:pt idx="45">
                  <c:v>1.38</c:v>
                </c:pt>
                <c:pt idx="46">
                  <c:v>1.41</c:v>
                </c:pt>
                <c:pt idx="47">
                  <c:v>1.44</c:v>
                </c:pt>
                <c:pt idx="48">
                  <c:v>1.47</c:v>
                </c:pt>
                <c:pt idx="49">
                  <c:v>1.5</c:v>
                </c:pt>
                <c:pt idx="50">
                  <c:v>1.53</c:v>
                </c:pt>
                <c:pt idx="51">
                  <c:v>1.56</c:v>
                </c:pt>
                <c:pt idx="52">
                  <c:v>1.59</c:v>
                </c:pt>
                <c:pt idx="53">
                  <c:v>1.62</c:v>
                </c:pt>
                <c:pt idx="54">
                  <c:v>1.65</c:v>
                </c:pt>
                <c:pt idx="55">
                  <c:v>1.68</c:v>
                </c:pt>
                <c:pt idx="56">
                  <c:v>1.71</c:v>
                </c:pt>
                <c:pt idx="57">
                  <c:v>1.74</c:v>
                </c:pt>
                <c:pt idx="58">
                  <c:v>1.77</c:v>
                </c:pt>
                <c:pt idx="59">
                  <c:v>1.8</c:v>
                </c:pt>
                <c:pt idx="60">
                  <c:v>1.83</c:v>
                </c:pt>
                <c:pt idx="61">
                  <c:v>1.86</c:v>
                </c:pt>
                <c:pt idx="62">
                  <c:v>1.89</c:v>
                </c:pt>
                <c:pt idx="63">
                  <c:v>1.92</c:v>
                </c:pt>
                <c:pt idx="64">
                  <c:v>1.95</c:v>
                </c:pt>
                <c:pt idx="65">
                  <c:v>1.98</c:v>
                </c:pt>
                <c:pt idx="66">
                  <c:v>2.0099999999999998</c:v>
                </c:pt>
                <c:pt idx="67">
                  <c:v>2.04</c:v>
                </c:pt>
                <c:pt idx="68">
                  <c:v>2.0699999999999998</c:v>
                </c:pt>
                <c:pt idx="69">
                  <c:v>2.1</c:v>
                </c:pt>
                <c:pt idx="70">
                  <c:v>2.13</c:v>
                </c:pt>
                <c:pt idx="71">
                  <c:v>2.16</c:v>
                </c:pt>
                <c:pt idx="72">
                  <c:v>2.19</c:v>
                </c:pt>
                <c:pt idx="73">
                  <c:v>2.2200000000000002</c:v>
                </c:pt>
                <c:pt idx="74">
                  <c:v>2.25</c:v>
                </c:pt>
                <c:pt idx="75">
                  <c:v>2.2799999999999998</c:v>
                </c:pt>
                <c:pt idx="76">
                  <c:v>2.31</c:v>
                </c:pt>
                <c:pt idx="77">
                  <c:v>2.34</c:v>
                </c:pt>
                <c:pt idx="78">
                  <c:v>2.37</c:v>
                </c:pt>
                <c:pt idx="79">
                  <c:v>2.4</c:v>
                </c:pt>
                <c:pt idx="80">
                  <c:v>2.4300000000000002</c:v>
                </c:pt>
                <c:pt idx="81">
                  <c:v>2.46</c:v>
                </c:pt>
                <c:pt idx="82">
                  <c:v>2.4900000000000002</c:v>
                </c:pt>
                <c:pt idx="83">
                  <c:v>2.52</c:v>
                </c:pt>
                <c:pt idx="84">
                  <c:v>2.5499999999999998</c:v>
                </c:pt>
                <c:pt idx="85">
                  <c:v>2.58</c:v>
                </c:pt>
                <c:pt idx="86">
                  <c:v>2.61</c:v>
                </c:pt>
                <c:pt idx="87">
                  <c:v>2.64</c:v>
                </c:pt>
                <c:pt idx="88">
                  <c:v>2.67</c:v>
                </c:pt>
                <c:pt idx="89">
                  <c:v>2.7</c:v>
                </c:pt>
                <c:pt idx="90">
                  <c:v>2.73</c:v>
                </c:pt>
                <c:pt idx="91">
                  <c:v>2.76</c:v>
                </c:pt>
                <c:pt idx="92">
                  <c:v>2.79</c:v>
                </c:pt>
                <c:pt idx="93">
                  <c:v>2.82</c:v>
                </c:pt>
                <c:pt idx="94">
                  <c:v>2.85</c:v>
                </c:pt>
                <c:pt idx="95">
                  <c:v>2.88</c:v>
                </c:pt>
                <c:pt idx="96">
                  <c:v>2.91</c:v>
                </c:pt>
                <c:pt idx="97">
                  <c:v>2.94</c:v>
                </c:pt>
                <c:pt idx="98">
                  <c:v>2.97</c:v>
                </c:pt>
                <c:pt idx="99">
                  <c:v>3</c:v>
                </c:pt>
              </c:numCache>
            </c:numRef>
          </c:xVal>
          <c:yVal>
            <c:numRef>
              <c:f>'8MeV'!$K$10:$K$109</c:f>
              <c:numCache>
                <c:formatCode>0</c:formatCode>
                <c:ptCount val="100"/>
                <c:pt idx="0">
                  <c:v>0.10451511963867757</c:v>
                </c:pt>
                <c:pt idx="1">
                  <c:v>0.31353908813427001</c:v>
                </c:pt>
                <c:pt idx="2">
                  <c:v>0</c:v>
                </c:pt>
                <c:pt idx="3">
                  <c:v>0.20902710388647375</c:v>
                </c:pt>
                <c:pt idx="4">
                  <c:v>0.52257559819338784</c:v>
                </c:pt>
                <c:pt idx="5">
                  <c:v>0.31353908813427001</c:v>
                </c:pt>
                <c:pt idx="6">
                  <c:v>0.31353908813427001</c:v>
                </c:pt>
                <c:pt idx="7">
                  <c:v>0.31353908813427001</c:v>
                </c:pt>
                <c:pt idx="8">
                  <c:v>0.83611468632765784</c:v>
                </c:pt>
                <c:pt idx="9">
                  <c:v>1.25415635253708</c:v>
                </c:pt>
                <c:pt idx="10">
                  <c:v>0.62707817626854001</c:v>
                </c:pt>
                <c:pt idx="11">
                  <c:v>1.0451511963867757</c:v>
                </c:pt>
                <c:pt idx="12">
                  <c:v>0.94061726440280991</c:v>
                </c:pt>
                <c:pt idx="13">
                  <c:v>1.3586902845210456</c:v>
                </c:pt>
                <c:pt idx="14">
                  <c:v>1.25415635253708</c:v>
                </c:pt>
                <c:pt idx="15">
                  <c:v>0.94061726440280991</c:v>
                </c:pt>
                <c:pt idx="16">
                  <c:v>1.3586902845210456</c:v>
                </c:pt>
                <c:pt idx="17">
                  <c:v>1.8812658827144335</c:v>
                </c:pt>
                <c:pt idx="18">
                  <c:v>2.8218831471172439</c:v>
                </c:pt>
                <c:pt idx="19">
                  <c:v>1.8812658827144335</c:v>
                </c:pt>
                <c:pt idx="20">
                  <c:v>2.1948049708487036</c:v>
                </c:pt>
                <c:pt idx="21">
                  <c:v>3.3445214531282583</c:v>
                </c:pt>
                <c:pt idx="22">
                  <c:v>3.2397993976914115</c:v>
                </c:pt>
                <c:pt idx="23">
                  <c:v>3.658060541262528</c:v>
                </c:pt>
                <c:pt idx="24">
                  <c:v>5.0166254101483201</c:v>
                </c:pt>
                <c:pt idx="25">
                  <c:v>4.2851387175310673</c:v>
                </c:pt>
                <c:pt idx="26">
                  <c:v>6.2707817626854006</c:v>
                </c:pt>
                <c:pt idx="27">
                  <c:v>6.0619647299879755</c:v>
                </c:pt>
                <c:pt idx="28">
                  <c:v>7.8384772033567494</c:v>
                </c:pt>
                <c:pt idx="29">
                  <c:v>7.5249381152224792</c:v>
                </c:pt>
                <c:pt idx="30">
                  <c:v>8.7790944677595597</c:v>
                </c:pt>
                <c:pt idx="31">
                  <c:v>10.869459568350738</c:v>
                </c:pt>
                <c:pt idx="32">
                  <c:v>11.600946260967991</c:v>
                </c:pt>
                <c:pt idx="33">
                  <c:v>11.914485349102259</c:v>
                </c:pt>
                <c:pt idx="34">
                  <c:v>13.16864170163934</c:v>
                </c:pt>
                <c:pt idx="35">
                  <c:v>18.707936771707487</c:v>
                </c:pt>
                <c:pt idx="36">
                  <c:v>17.558502474607256</c:v>
                </c:pt>
                <c:pt idx="37">
                  <c:v>21.738919136701476</c:v>
                </c:pt>
                <c:pt idx="38">
                  <c:v>23.306614577372827</c:v>
                </c:pt>
                <c:pt idx="39">
                  <c:v>25.605796710661426</c:v>
                </c:pt>
                <c:pt idx="40">
                  <c:v>32.397993976914115</c:v>
                </c:pt>
                <c:pt idx="41">
                  <c:v>36.787541210793897</c:v>
                </c:pt>
                <c:pt idx="42">
                  <c:v>44.836089603200612</c:v>
                </c:pt>
                <c:pt idx="43">
                  <c:v>47.868012585458999</c:v>
                </c:pt>
                <c:pt idx="44">
                  <c:v>56.333567965084299</c:v>
                </c:pt>
                <c:pt idx="45">
                  <c:v>61.140122186182651</c:v>
                </c:pt>
                <c:pt idx="46">
                  <c:v>72.324061459932054</c:v>
                </c:pt>
                <c:pt idx="47">
                  <c:v>79.848999575154537</c:v>
                </c:pt>
                <c:pt idx="48">
                  <c:v>97.303720611589355</c:v>
                </c:pt>
                <c:pt idx="49">
                  <c:v>120.08547075542542</c:v>
                </c:pt>
                <c:pt idx="50">
                  <c:v>135.03187908678603</c:v>
                </c:pt>
                <c:pt idx="51">
                  <c:v>156.04213338266351</c:v>
                </c:pt>
                <c:pt idx="52">
                  <c:v>173.60032231818261</c:v>
                </c:pt>
                <c:pt idx="53">
                  <c:v>215.09722063275322</c:v>
                </c:pt>
                <c:pt idx="54">
                  <c:v>239.65987279719195</c:v>
                </c:pt>
                <c:pt idx="55">
                  <c:v>272.4748737613246</c:v>
                </c:pt>
                <c:pt idx="56">
                  <c:v>315.10678357494129</c:v>
                </c:pt>
                <c:pt idx="57">
                  <c:v>367.37374956692418</c:v>
                </c:pt>
                <c:pt idx="58">
                  <c:v>399.54286000950026</c:v>
                </c:pt>
                <c:pt idx="59">
                  <c:v>435.28631605680698</c:v>
                </c:pt>
                <c:pt idx="60">
                  <c:v>478.36658676645573</c:v>
                </c:pt>
                <c:pt idx="61">
                  <c:v>525.58557343947689</c:v>
                </c:pt>
                <c:pt idx="62">
                  <c:v>544.71145781566736</c:v>
                </c:pt>
                <c:pt idx="63">
                  <c:v>582.68104138872729</c:v>
                </c:pt>
                <c:pt idx="64">
                  <c:v>600.64683113882109</c:v>
                </c:pt>
                <c:pt idx="65">
                  <c:v>619.45917642687732</c:v>
                </c:pt>
                <c:pt idx="66">
                  <c:v>598.45205752188122</c:v>
                </c:pt>
                <c:pt idx="67">
                  <c:v>562.80266320101464</c:v>
                </c:pt>
                <c:pt idx="68">
                  <c:v>521.00790275271652</c:v>
                </c:pt>
                <c:pt idx="69">
                  <c:v>456.4188505970568</c:v>
                </c:pt>
                <c:pt idx="70">
                  <c:v>396.62694648985155</c:v>
                </c:pt>
                <c:pt idx="71">
                  <c:v>310.62003922373992</c:v>
                </c:pt>
                <c:pt idx="72">
                  <c:v>232.65540956827238</c:v>
                </c:pt>
                <c:pt idx="73">
                  <c:v>168.27015781990005</c:v>
                </c:pt>
                <c:pt idx="74">
                  <c:v>110.05221993512876</c:v>
                </c:pt>
                <c:pt idx="75">
                  <c:v>70.859833918345018</c:v>
                </c:pt>
                <c:pt idx="76">
                  <c:v>42.954855074394992</c:v>
                </c:pt>
                <c:pt idx="77">
                  <c:v>22.261588796621304</c:v>
                </c:pt>
                <c:pt idx="78">
                  <c:v>10.973868084699451</c:v>
                </c:pt>
                <c:pt idx="79">
                  <c:v>4.1804166620942222</c:v>
                </c:pt>
                <c:pt idx="80">
                  <c:v>1.6722293726553157</c:v>
                </c:pt>
                <c:pt idx="81">
                  <c:v>0.62707817626854001</c:v>
                </c:pt>
                <c:pt idx="82">
                  <c:v>0.10451511963867757</c:v>
                </c:pt>
                <c:pt idx="83">
                  <c:v>0.10451511963867757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03-4638-ABDC-88E1A43C9548}"/>
            </c:ext>
          </c:extLst>
        </c:ser>
        <c:ser>
          <c:idx val="2"/>
          <c:order val="2"/>
          <c:tx>
            <c:v>.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'8MeV'!$T$10:$T$11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'8MeV'!$U$10:$U$11</c:f>
              <c:numCache>
                <c:formatCode>0</c:formatCode>
                <c:ptCount val="2"/>
                <c:pt idx="0">
                  <c:v>0</c:v>
                </c:pt>
                <c:pt idx="1">
                  <c:v>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503-4638-ABDC-88E1A43C9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092160"/>
        <c:axId val="119029120"/>
      </c:scatterChart>
      <c:valAx>
        <c:axId val="118988160"/>
        <c:scaling>
          <c:orientation val="minMax"/>
          <c:max val="3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de-DE" sz="2400" b="0"/>
                  <a:t>Distance from surface (µm)</a:t>
                </a:r>
              </a:p>
            </c:rich>
          </c:tx>
          <c:layout>
            <c:manualLayout>
              <c:xMode val="edge"/>
              <c:yMode val="edge"/>
              <c:x val="0.31033260186738953"/>
              <c:y val="0.93729118568916747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400"/>
            </a:pPr>
            <a:endParaRPr lang="de-DE"/>
          </a:p>
        </c:txPr>
        <c:crossAx val="119027200"/>
        <c:crosses val="autoZero"/>
        <c:crossBetween val="midCat"/>
      </c:valAx>
      <c:valAx>
        <c:axId val="1190272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400" b="0"/>
                  <a:t>Displacement damage (dpa)</a:t>
                </a:r>
              </a:p>
            </c:rich>
          </c:tx>
          <c:layout>
            <c:manualLayout>
              <c:xMode val="edge"/>
              <c:yMode val="edge"/>
              <c:x val="1.5667355105202013E-3"/>
              <c:y val="0.15039844048620135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400"/>
            </a:pPr>
            <a:endParaRPr lang="de-DE"/>
          </a:p>
        </c:txPr>
        <c:crossAx val="118988160"/>
        <c:crosses val="autoZero"/>
        <c:crossBetween val="midCat"/>
        <c:majorUnit val="1"/>
      </c:valAx>
      <c:valAx>
        <c:axId val="119029120"/>
        <c:scaling>
          <c:orientation val="minMax"/>
          <c:max val="1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2400" b="0"/>
                  <a:t>Injected interstitials (appm)</a:t>
                </a:r>
              </a:p>
            </c:rich>
          </c:tx>
          <c:layout>
            <c:manualLayout>
              <c:xMode val="edge"/>
              <c:yMode val="edge"/>
              <c:x val="0.95141409577901126"/>
              <c:y val="0.16501995260301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400"/>
            </a:pPr>
            <a:endParaRPr lang="de-DE"/>
          </a:p>
        </c:txPr>
        <c:crossAx val="120092160"/>
        <c:crosses val="max"/>
        <c:crossBetween val="midCat"/>
        <c:majorUnit val="200"/>
      </c:valAx>
      <c:valAx>
        <c:axId val="12009216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119029120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2728099049094274"/>
          <c:y val="4.4086537726473508E-2"/>
          <c:w val="0.36112054128479842"/>
          <c:h val="0.10681996789236299"/>
        </c:manualLayout>
      </c:layout>
      <c:overlay val="0"/>
      <c:txPr>
        <a:bodyPr/>
        <a:lstStyle/>
        <a:p>
          <a:pPr>
            <a:defRPr sz="24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85216047023248"/>
          <c:y val="3.1505312786314951E-2"/>
          <c:w val="0.78251577776078962"/>
          <c:h val="0.78949210295665551"/>
        </c:manualLayout>
      </c:layout>
      <c:scatterChart>
        <c:scatterStyle val="lineMarker"/>
        <c:varyColors val="0"/>
        <c:ser>
          <c:idx val="0"/>
          <c:order val="0"/>
          <c:tx>
            <c:v>Average appm (recalibrated)</c:v>
          </c:tx>
          <c:spPr>
            <a:ln w="28575">
              <a:solidFill>
                <a:schemeClr val="accent1"/>
              </a:solidFill>
            </a:ln>
          </c:spPr>
          <c:marker>
            <c:symbol val="diamond"/>
            <c:size val="9"/>
          </c:marker>
          <c:xVal>
            <c:numRef>
              <c:f>'Resumen-1'!$B$6:$B$10</c:f>
              <c:numCache>
                <c:formatCode>General</c:formatCode>
                <c:ptCount val="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'Resumen-1'!$O$6:$O$10</c:f>
              <c:numCache>
                <c:formatCode>0</c:formatCode>
                <c:ptCount val="5"/>
                <c:pt idx="0">
                  <c:v>390.73325988661236</c:v>
                </c:pt>
                <c:pt idx="1">
                  <c:v>245.16888313887321</c:v>
                </c:pt>
                <c:pt idx="2">
                  <c:v>170.28066156945039</c:v>
                </c:pt>
                <c:pt idx="3">
                  <c:v>18.38959922968785</c:v>
                </c:pt>
                <c:pt idx="4">
                  <c:v>4.5314127722117084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14-437A-894E-02E56CF238B1}"/>
            </c:ext>
          </c:extLst>
        </c:ser>
        <c:ser>
          <c:idx val="1"/>
          <c:order val="1"/>
          <c:tx>
            <c:v>Peak appm (recalibrated)</c:v>
          </c:tx>
          <c:xVal>
            <c:numRef>
              <c:f>'Resumen-1'!$B$6:$B$10</c:f>
              <c:numCache>
                <c:formatCode>General</c:formatCode>
                <c:ptCount val="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'Resumen-1'!$P$6:$P$10</c:f>
              <c:numCache>
                <c:formatCode>0</c:formatCode>
                <c:ptCount val="5"/>
                <c:pt idx="0">
                  <c:v>2299.3444986282425</c:v>
                </c:pt>
                <c:pt idx="1">
                  <c:v>935.31268161653884</c:v>
                </c:pt>
                <c:pt idx="2">
                  <c:v>449.58791725772835</c:v>
                </c:pt>
                <c:pt idx="3">
                  <c:v>605.44829215379343</c:v>
                </c:pt>
                <c:pt idx="4">
                  <c:v>935.91544847540229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14-437A-894E-02E56CF23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61024"/>
        <c:axId val="124183680"/>
      </c:scatterChart>
      <c:valAx>
        <c:axId val="12416102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800" b="0"/>
                  <a:t>Ion</a:t>
                </a:r>
                <a:r>
                  <a:rPr lang="de-DE" sz="1800" b="0" baseline="0"/>
                  <a:t> energy (MeV)</a:t>
                </a:r>
                <a:endParaRPr lang="de-DE" sz="1800" b="0"/>
              </a:p>
            </c:rich>
          </c:tx>
          <c:layout>
            <c:manualLayout>
              <c:xMode val="edge"/>
              <c:yMode val="edge"/>
              <c:x val="0.43074943301990165"/>
              <c:y val="0.9268085848088313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4183680"/>
        <c:crosses val="autoZero"/>
        <c:crossBetween val="midCat"/>
        <c:majorUnit val="2"/>
      </c:valAx>
      <c:valAx>
        <c:axId val="124183680"/>
        <c:scaling>
          <c:orientation val="minMax"/>
          <c:max val="3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/>
                  <a:t>Displacement damage (dpa)</a:t>
                </a:r>
              </a:p>
            </c:rich>
          </c:tx>
          <c:layout>
            <c:manualLayout>
              <c:xMode val="edge"/>
              <c:yMode val="edge"/>
              <c:x val="1.2012761479299463E-4"/>
              <c:y val="0.11855950812869176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4161024"/>
        <c:crosses val="autoZero"/>
        <c:crossBetween val="midCat"/>
        <c:majorUnit val="1000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8733175343373338"/>
          <c:y val="4.384838001899246E-2"/>
          <c:w val="0.56244612627305079"/>
          <c:h val="0.1376939829663911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85216047023248"/>
          <c:y val="3.1505312786314951E-2"/>
          <c:w val="0.78251577776078962"/>
          <c:h val="0.78949210295665551"/>
        </c:manualLayout>
      </c:layout>
      <c:scatterChart>
        <c:scatterStyle val="lineMarker"/>
        <c:varyColors val="0"/>
        <c:ser>
          <c:idx val="0"/>
          <c:order val="0"/>
          <c:tx>
            <c:v>Average appm (recalibrated)</c:v>
          </c:tx>
          <c:spPr>
            <a:ln w="28575">
              <a:solidFill>
                <a:schemeClr val="accent1"/>
              </a:solidFill>
            </a:ln>
          </c:spPr>
          <c:marker>
            <c:symbol val="diamond"/>
            <c:size val="9"/>
          </c:marker>
          <c:xVal>
            <c:numRef>
              <c:f>'Resumen-1'!$B$6:$B$10</c:f>
              <c:numCache>
                <c:formatCode>General</c:formatCode>
                <c:ptCount val="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'Resumen-1'!$O$6:$O$10</c:f>
              <c:numCache>
                <c:formatCode>0</c:formatCode>
                <c:ptCount val="5"/>
                <c:pt idx="0">
                  <c:v>390.73325988661236</c:v>
                </c:pt>
                <c:pt idx="1">
                  <c:v>245.16888313887321</c:v>
                </c:pt>
                <c:pt idx="2">
                  <c:v>170.28066156945039</c:v>
                </c:pt>
                <c:pt idx="3">
                  <c:v>18.38959922968785</c:v>
                </c:pt>
                <c:pt idx="4">
                  <c:v>4.5314127722117084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48-40CE-8F96-774A96909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77888"/>
        <c:axId val="124279808"/>
      </c:scatterChart>
      <c:valAx>
        <c:axId val="124277888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800" b="0"/>
                  <a:t>Ion</a:t>
                </a:r>
                <a:r>
                  <a:rPr lang="de-DE" sz="1800" b="0" baseline="0"/>
                  <a:t> energy (MeV)</a:t>
                </a:r>
                <a:endParaRPr lang="de-DE" sz="1800" b="0"/>
              </a:p>
            </c:rich>
          </c:tx>
          <c:layout>
            <c:manualLayout>
              <c:xMode val="edge"/>
              <c:yMode val="edge"/>
              <c:x val="0.44153691953554347"/>
              <c:y val="0.9268085848088313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4279808"/>
        <c:crosses val="autoZero"/>
        <c:crossBetween val="midCat"/>
        <c:majorUnit val="2"/>
      </c:valAx>
      <c:valAx>
        <c:axId val="124279808"/>
        <c:scaling>
          <c:orientation val="minMax"/>
          <c:max val="5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/>
                  <a:t>Displacement damage (dpa)</a:t>
                </a:r>
              </a:p>
            </c:rich>
          </c:tx>
          <c:layout>
            <c:manualLayout>
              <c:xMode val="edge"/>
              <c:yMode val="edge"/>
              <c:x val="1.2012761479299463E-4"/>
              <c:y val="0.11855950812869176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4277888"/>
        <c:crosses val="autoZero"/>
        <c:crossBetween val="midCat"/>
        <c:majorUnit val="100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8733175343373338"/>
          <c:y val="4.671576288414464E-2"/>
          <c:w val="0.56244612627305079"/>
          <c:h val="8.6081091393651915E-2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69466316710412"/>
          <c:y val="3.1505312786314951E-2"/>
          <c:w val="0.78467327506391793"/>
          <c:h val="0.78949210295665551"/>
        </c:manualLayout>
      </c:layout>
      <c:scatterChart>
        <c:scatterStyle val="lineMarker"/>
        <c:varyColors val="0"/>
        <c:ser>
          <c:idx val="0"/>
          <c:order val="0"/>
          <c:tx>
            <c:v>Recalibration fluence</c:v>
          </c:tx>
          <c:spPr>
            <a:ln w="28575">
              <a:solidFill>
                <a:schemeClr val="accent1"/>
              </a:solidFill>
            </a:ln>
          </c:spPr>
          <c:marker>
            <c:symbol val="diamond"/>
            <c:size val="9"/>
          </c:marker>
          <c:xVal>
            <c:numRef>
              <c:f>'Resumen-1'!$B$6:$B$10</c:f>
              <c:numCache>
                <c:formatCode>General</c:formatCode>
                <c:ptCount val="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'Resumen-1'!$J$6:$J$10</c:f>
              <c:numCache>
                <c:formatCode>0.000</c:formatCode>
                <c:ptCount val="5"/>
                <c:pt idx="0">
                  <c:v>3.3166134202944062</c:v>
                </c:pt>
                <c:pt idx="1">
                  <c:v>2.0799249027731306</c:v>
                </c:pt>
                <c:pt idx="2">
                  <c:v>1.4548356940997578</c:v>
                </c:pt>
                <c:pt idx="3">
                  <c:v>2.4077413632599538</c:v>
                </c:pt>
                <c:pt idx="4">
                  <c:v>4.0178944472003941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DE-4252-96DE-F9976DEAD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312960"/>
        <c:axId val="124593664"/>
      </c:scatterChart>
      <c:valAx>
        <c:axId val="12431296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800" b="0"/>
                  <a:t>Ion</a:t>
                </a:r>
                <a:r>
                  <a:rPr lang="de-DE" sz="1800" b="0" baseline="0"/>
                  <a:t> energy (MeV)</a:t>
                </a:r>
                <a:endParaRPr lang="de-DE" sz="1800" b="0"/>
              </a:p>
            </c:rich>
          </c:tx>
          <c:layout>
            <c:manualLayout>
              <c:xMode val="edge"/>
              <c:yMode val="edge"/>
              <c:x val="0.43506442762615838"/>
              <c:y val="0.9268085848088313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4593664"/>
        <c:crosses val="autoZero"/>
        <c:crossBetween val="midCat"/>
        <c:majorUnit val="2"/>
      </c:valAx>
      <c:valAx>
        <c:axId val="124593664"/>
        <c:scaling>
          <c:orientation val="minMax"/>
          <c:max val="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/>
                  <a:t>Recalibration</a:t>
                </a:r>
                <a:r>
                  <a:rPr lang="de-DE" sz="1800" b="0" baseline="0"/>
                  <a:t> </a:t>
                </a:r>
                <a:r>
                  <a:rPr lang="de-DE" sz="1800" b="0"/>
                  <a:t> fluence  (10</a:t>
                </a:r>
                <a:r>
                  <a:rPr lang="de-DE" sz="1800" b="0" baseline="30000"/>
                  <a:t>15</a:t>
                </a:r>
                <a:r>
                  <a:rPr lang="de-DE" sz="1800" b="0"/>
                  <a:t> cm</a:t>
                </a:r>
                <a:r>
                  <a:rPr lang="de-DE" sz="1800" b="0" baseline="30000"/>
                  <a:t>-2</a:t>
                </a:r>
                <a:r>
                  <a:rPr lang="de-DE" sz="1800" b="0"/>
                  <a:t>)</a:t>
                </a:r>
              </a:p>
            </c:rich>
          </c:tx>
          <c:layout>
            <c:manualLayout>
              <c:xMode val="edge"/>
              <c:yMode val="edge"/>
              <c:x val="1.2010634593005971E-4"/>
              <c:y val="6.6946616555952562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4312960"/>
        <c:crosses val="autoZero"/>
        <c:crossBetween val="midCat"/>
        <c:majorUnit val="2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9315699615218002"/>
          <c:y val="5.2450528614448988E-2"/>
          <c:w val="0.54518614784802388"/>
          <c:h val="0.1376939829663911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37573549521829"/>
          <c:y val="3.7277276945689476E-2"/>
          <c:w val="0.74939188304546034"/>
          <c:h val="0.74277527524987141"/>
        </c:manualLayout>
      </c:layout>
      <c:scatterChart>
        <c:scatterStyle val="lineMarker"/>
        <c:varyColors val="0"/>
        <c:ser>
          <c:idx val="0"/>
          <c:order val="0"/>
          <c:tx>
            <c:v>8 MeV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'Resumen-2'!$B$10:$B$109</c:f>
              <c:numCache>
                <c:formatCode>0.000</c:formatCode>
                <c:ptCount val="100"/>
                <c:pt idx="0">
                  <c:v>3.0001E-2</c:v>
                </c:pt>
                <c:pt idx="1">
                  <c:v>6.0000999999999999E-2</c:v>
                </c:pt>
                <c:pt idx="2">
                  <c:v>9.0000999999999998E-2</c:v>
                </c:pt>
                <c:pt idx="3">
                  <c:v>0.120001</c:v>
                </c:pt>
                <c:pt idx="4">
                  <c:v>0.150001</c:v>
                </c:pt>
                <c:pt idx="5">
                  <c:v>0.18000099999999999</c:v>
                </c:pt>
                <c:pt idx="6">
                  <c:v>0.21000100000000002</c:v>
                </c:pt>
                <c:pt idx="7">
                  <c:v>0.24000100000000002</c:v>
                </c:pt>
                <c:pt idx="8">
                  <c:v>0.27000100000000005</c:v>
                </c:pt>
                <c:pt idx="9">
                  <c:v>0.30000100000000002</c:v>
                </c:pt>
                <c:pt idx="10">
                  <c:v>0.33000100000000004</c:v>
                </c:pt>
                <c:pt idx="11">
                  <c:v>0.36000100000000002</c:v>
                </c:pt>
                <c:pt idx="12">
                  <c:v>0.39000100000000004</c:v>
                </c:pt>
                <c:pt idx="13">
                  <c:v>0.42000100000000001</c:v>
                </c:pt>
                <c:pt idx="14">
                  <c:v>0.45000100000000004</c:v>
                </c:pt>
                <c:pt idx="15">
                  <c:v>0.48000100000000001</c:v>
                </c:pt>
                <c:pt idx="16">
                  <c:v>0.51000100000000004</c:v>
                </c:pt>
                <c:pt idx="17">
                  <c:v>0.54000100000000006</c:v>
                </c:pt>
                <c:pt idx="18">
                  <c:v>0.57000099999999998</c:v>
                </c:pt>
                <c:pt idx="19">
                  <c:v>0.60000100000000001</c:v>
                </c:pt>
                <c:pt idx="20">
                  <c:v>0.63000100000000003</c:v>
                </c:pt>
                <c:pt idx="21">
                  <c:v>0.66000100000000006</c:v>
                </c:pt>
                <c:pt idx="22">
                  <c:v>0.69000099999999998</c:v>
                </c:pt>
                <c:pt idx="23">
                  <c:v>0.720001</c:v>
                </c:pt>
                <c:pt idx="24">
                  <c:v>0.75000100000000003</c:v>
                </c:pt>
                <c:pt idx="25">
                  <c:v>0.78000100000000006</c:v>
                </c:pt>
                <c:pt idx="26">
                  <c:v>0.81000099999999997</c:v>
                </c:pt>
                <c:pt idx="27">
                  <c:v>0.840001</c:v>
                </c:pt>
                <c:pt idx="28">
                  <c:v>0.87000100000000002</c:v>
                </c:pt>
                <c:pt idx="29">
                  <c:v>0.90000100000000005</c:v>
                </c:pt>
                <c:pt idx="30">
                  <c:v>0.93000099999999997</c:v>
                </c:pt>
                <c:pt idx="31">
                  <c:v>0.96000099999999999</c:v>
                </c:pt>
                <c:pt idx="32">
                  <c:v>0.99000100000000002</c:v>
                </c:pt>
                <c:pt idx="33">
                  <c:v>1.02</c:v>
                </c:pt>
                <c:pt idx="34">
                  <c:v>1.05</c:v>
                </c:pt>
                <c:pt idx="35">
                  <c:v>1.08</c:v>
                </c:pt>
                <c:pt idx="36">
                  <c:v>1.1100000000000001</c:v>
                </c:pt>
                <c:pt idx="37">
                  <c:v>1.1399999999999999</c:v>
                </c:pt>
                <c:pt idx="38">
                  <c:v>1.17</c:v>
                </c:pt>
                <c:pt idx="39">
                  <c:v>1.2</c:v>
                </c:pt>
                <c:pt idx="40">
                  <c:v>1.23</c:v>
                </c:pt>
                <c:pt idx="41">
                  <c:v>1.26</c:v>
                </c:pt>
                <c:pt idx="42">
                  <c:v>1.29</c:v>
                </c:pt>
                <c:pt idx="43">
                  <c:v>1.32</c:v>
                </c:pt>
                <c:pt idx="44">
                  <c:v>1.35</c:v>
                </c:pt>
                <c:pt idx="45">
                  <c:v>1.38</c:v>
                </c:pt>
                <c:pt idx="46">
                  <c:v>1.41</c:v>
                </c:pt>
                <c:pt idx="47">
                  <c:v>1.44</c:v>
                </c:pt>
                <c:pt idx="48">
                  <c:v>1.47</c:v>
                </c:pt>
                <c:pt idx="49">
                  <c:v>1.5</c:v>
                </c:pt>
                <c:pt idx="50">
                  <c:v>1.53</c:v>
                </c:pt>
                <c:pt idx="51">
                  <c:v>1.56</c:v>
                </c:pt>
                <c:pt idx="52">
                  <c:v>1.59</c:v>
                </c:pt>
                <c:pt idx="53">
                  <c:v>1.62</c:v>
                </c:pt>
                <c:pt idx="54">
                  <c:v>1.65</c:v>
                </c:pt>
                <c:pt idx="55">
                  <c:v>1.68</c:v>
                </c:pt>
                <c:pt idx="56">
                  <c:v>1.71</c:v>
                </c:pt>
                <c:pt idx="57">
                  <c:v>1.74</c:v>
                </c:pt>
                <c:pt idx="58">
                  <c:v>1.77</c:v>
                </c:pt>
                <c:pt idx="59">
                  <c:v>1.8</c:v>
                </c:pt>
                <c:pt idx="60">
                  <c:v>1.83</c:v>
                </c:pt>
                <c:pt idx="61">
                  <c:v>1.86</c:v>
                </c:pt>
                <c:pt idx="62">
                  <c:v>1.89</c:v>
                </c:pt>
                <c:pt idx="63">
                  <c:v>1.92</c:v>
                </c:pt>
                <c:pt idx="64">
                  <c:v>1.95</c:v>
                </c:pt>
                <c:pt idx="65">
                  <c:v>1.98</c:v>
                </c:pt>
                <c:pt idx="66">
                  <c:v>2.0099999999999998</c:v>
                </c:pt>
                <c:pt idx="67">
                  <c:v>2.04</c:v>
                </c:pt>
                <c:pt idx="68">
                  <c:v>2.0699999999999998</c:v>
                </c:pt>
                <c:pt idx="69">
                  <c:v>2.1</c:v>
                </c:pt>
                <c:pt idx="70">
                  <c:v>2.13</c:v>
                </c:pt>
                <c:pt idx="71">
                  <c:v>2.16</c:v>
                </c:pt>
                <c:pt idx="72">
                  <c:v>2.19</c:v>
                </c:pt>
                <c:pt idx="73">
                  <c:v>2.2200000000000002</c:v>
                </c:pt>
                <c:pt idx="74">
                  <c:v>2.25</c:v>
                </c:pt>
                <c:pt idx="75">
                  <c:v>2.2799999999999998</c:v>
                </c:pt>
                <c:pt idx="76">
                  <c:v>2.31</c:v>
                </c:pt>
                <c:pt idx="77">
                  <c:v>2.34</c:v>
                </c:pt>
                <c:pt idx="78">
                  <c:v>2.37</c:v>
                </c:pt>
                <c:pt idx="79">
                  <c:v>2.4</c:v>
                </c:pt>
                <c:pt idx="80">
                  <c:v>2.4300000000000002</c:v>
                </c:pt>
                <c:pt idx="81">
                  <c:v>2.46</c:v>
                </c:pt>
                <c:pt idx="82">
                  <c:v>2.4900000000000002</c:v>
                </c:pt>
                <c:pt idx="83">
                  <c:v>2.52</c:v>
                </c:pt>
                <c:pt idx="84">
                  <c:v>2.5499999999999998</c:v>
                </c:pt>
                <c:pt idx="85">
                  <c:v>2.58</c:v>
                </c:pt>
                <c:pt idx="86">
                  <c:v>2.61</c:v>
                </c:pt>
                <c:pt idx="87">
                  <c:v>2.64</c:v>
                </c:pt>
                <c:pt idx="88">
                  <c:v>2.67</c:v>
                </c:pt>
                <c:pt idx="89">
                  <c:v>2.7</c:v>
                </c:pt>
                <c:pt idx="90">
                  <c:v>2.73</c:v>
                </c:pt>
                <c:pt idx="91">
                  <c:v>2.76</c:v>
                </c:pt>
                <c:pt idx="92">
                  <c:v>2.79</c:v>
                </c:pt>
                <c:pt idx="93">
                  <c:v>2.82</c:v>
                </c:pt>
                <c:pt idx="94">
                  <c:v>2.85</c:v>
                </c:pt>
                <c:pt idx="95">
                  <c:v>2.88</c:v>
                </c:pt>
                <c:pt idx="96">
                  <c:v>2.91</c:v>
                </c:pt>
                <c:pt idx="97">
                  <c:v>2.94</c:v>
                </c:pt>
                <c:pt idx="98">
                  <c:v>2.97</c:v>
                </c:pt>
                <c:pt idx="99">
                  <c:v>3</c:v>
                </c:pt>
              </c:numCache>
            </c:numRef>
          </c:xVal>
          <c:yVal>
            <c:numRef>
              <c:f>'Resumen-2'!$E$10:$E$109</c:f>
              <c:numCache>
                <c:formatCode>0.000</c:formatCode>
                <c:ptCount val="100"/>
                <c:pt idx="0">
                  <c:v>0.6167877476161332</c:v>
                </c:pt>
                <c:pt idx="1">
                  <c:v>0.66090819135502721</c:v>
                </c:pt>
                <c:pt idx="2">
                  <c:v>0.67719327897800119</c:v>
                </c:pt>
                <c:pt idx="3">
                  <c:v>0.69302795017678231</c:v>
                </c:pt>
                <c:pt idx="4">
                  <c:v>0.71810255199552009</c:v>
                </c:pt>
                <c:pt idx="5">
                  <c:v>0.72769912148762983</c:v>
                </c:pt>
                <c:pt idx="6">
                  <c:v>0.73918308262054766</c:v>
                </c:pt>
                <c:pt idx="7">
                  <c:v>0.77170447459447467</c:v>
                </c:pt>
                <c:pt idx="8">
                  <c:v>0.77982759982195338</c:v>
                </c:pt>
                <c:pt idx="9">
                  <c:v>0.78799098308944926</c:v>
                </c:pt>
                <c:pt idx="10">
                  <c:v>0.83474430264547073</c:v>
                </c:pt>
                <c:pt idx="11">
                  <c:v>0.84477897433776816</c:v>
                </c:pt>
                <c:pt idx="12">
                  <c:v>0.86937142692429958</c:v>
                </c:pt>
                <c:pt idx="13">
                  <c:v>0.8931568242144855</c:v>
                </c:pt>
                <c:pt idx="14">
                  <c:v>0.90271313566657774</c:v>
                </c:pt>
                <c:pt idx="15">
                  <c:v>0.94790633776593136</c:v>
                </c:pt>
                <c:pt idx="16">
                  <c:v>0.95274345968000274</c:v>
                </c:pt>
                <c:pt idx="17">
                  <c:v>0.9722089324643387</c:v>
                </c:pt>
                <c:pt idx="18">
                  <c:v>1.0026463788373732</c:v>
                </c:pt>
                <c:pt idx="19">
                  <c:v>1.0025876494613482</c:v>
                </c:pt>
                <c:pt idx="20">
                  <c:v>1.059027527069518</c:v>
                </c:pt>
                <c:pt idx="21">
                  <c:v>1.1079741993704788</c:v>
                </c:pt>
                <c:pt idx="22">
                  <c:v>1.1282917217311796</c:v>
                </c:pt>
                <c:pt idx="23">
                  <c:v>1.157238673375576</c:v>
                </c:pt>
                <c:pt idx="24">
                  <c:v>1.186643619428168</c:v>
                </c:pt>
                <c:pt idx="25">
                  <c:v>1.2292394675104092</c:v>
                </c:pt>
                <c:pt idx="26">
                  <c:v>1.2650767011097563</c:v>
                </c:pt>
                <c:pt idx="27">
                  <c:v>1.3059992355992809</c:v>
                </c:pt>
                <c:pt idx="28">
                  <c:v>1.3485628772495084</c:v>
                </c:pt>
                <c:pt idx="29">
                  <c:v>1.3919705168680974</c:v>
                </c:pt>
                <c:pt idx="30">
                  <c:v>1.4415902088733465</c:v>
                </c:pt>
                <c:pt idx="31">
                  <c:v>1.4600037627532316</c:v>
                </c:pt>
                <c:pt idx="32">
                  <c:v>1.5250081831570694</c:v>
                </c:pt>
                <c:pt idx="33">
                  <c:v>1.6209928230381738</c:v>
                </c:pt>
                <c:pt idx="34">
                  <c:v>1.6530495898679018</c:v>
                </c:pt>
                <c:pt idx="35">
                  <c:v>1.6966803063905864</c:v>
                </c:pt>
                <c:pt idx="36">
                  <c:v>1.7715110039266315</c:v>
                </c:pt>
                <c:pt idx="37">
                  <c:v>1.8220751021882853</c:v>
                </c:pt>
                <c:pt idx="38">
                  <c:v>1.9582931536386192</c:v>
                </c:pt>
                <c:pt idx="39">
                  <c:v>1.9908671178765691</c:v>
                </c:pt>
                <c:pt idx="40">
                  <c:v>2.0598930796661286</c:v>
                </c:pt>
                <c:pt idx="41">
                  <c:v>2.1385947061558319</c:v>
                </c:pt>
                <c:pt idx="42">
                  <c:v>2.2509127433079308</c:v>
                </c:pt>
                <c:pt idx="43">
                  <c:v>2.3270454332205337</c:v>
                </c:pt>
                <c:pt idx="44">
                  <c:v>2.4771690853168233</c:v>
                </c:pt>
                <c:pt idx="45">
                  <c:v>2.5251974006813902</c:v>
                </c:pt>
                <c:pt idx="46">
                  <c:v>2.6498002971507502</c:v>
                </c:pt>
                <c:pt idx="47">
                  <c:v>2.7941514199325668</c:v>
                </c:pt>
                <c:pt idx="48">
                  <c:v>2.88749323789254</c:v>
                </c:pt>
                <c:pt idx="49">
                  <c:v>3.0273496689124326</c:v>
                </c:pt>
                <c:pt idx="50">
                  <c:v>3.1702860768056431</c:v>
                </c:pt>
                <c:pt idx="51">
                  <c:v>3.2686980396877869</c:v>
                </c:pt>
                <c:pt idx="52">
                  <c:v>3.4130766326616162</c:v>
                </c:pt>
                <c:pt idx="53">
                  <c:v>3.5183859818587133</c:v>
                </c:pt>
                <c:pt idx="54">
                  <c:v>3.649044634794667</c:v>
                </c:pt>
                <c:pt idx="55">
                  <c:v>3.7362804921440249</c:v>
                </c:pt>
                <c:pt idx="56">
                  <c:v>3.7690368016220521</c:v>
                </c:pt>
                <c:pt idx="57">
                  <c:v>3.8516543513454327</c:v>
                </c:pt>
                <c:pt idx="58">
                  <c:v>3.8450586635186075</c:v>
                </c:pt>
                <c:pt idx="59">
                  <c:v>3.8285594978475417</c:v>
                </c:pt>
                <c:pt idx="60">
                  <c:v>3.7549052823279996</c:v>
                </c:pt>
                <c:pt idx="61">
                  <c:v>3.6537107784446654</c:v>
                </c:pt>
                <c:pt idx="62">
                  <c:v>3.4880631524937269</c:v>
                </c:pt>
                <c:pt idx="63">
                  <c:v>3.2886570286803343</c:v>
                </c:pt>
                <c:pt idx="64">
                  <c:v>3.0345151264115002</c:v>
                </c:pt>
                <c:pt idx="65">
                  <c:v>2.7442849698232119</c:v>
                </c:pt>
                <c:pt idx="66">
                  <c:v>2.4056637018862013</c:v>
                </c:pt>
                <c:pt idx="67">
                  <c:v>2.0231161760503791</c:v>
                </c:pt>
                <c:pt idx="68">
                  <c:v>1.6765820719419793</c:v>
                </c:pt>
                <c:pt idx="69">
                  <c:v>1.3283358170728465</c:v>
                </c:pt>
                <c:pt idx="70">
                  <c:v>0.99924907388391837</c:v>
                </c:pt>
                <c:pt idx="71">
                  <c:v>0.7176466888953249</c:v>
                </c:pt>
                <c:pt idx="72">
                  <c:v>0.49502588471198988</c:v>
                </c:pt>
                <c:pt idx="73">
                  <c:v>0.30923777705162792</c:v>
                </c:pt>
                <c:pt idx="74">
                  <c:v>0.18851897628313136</c:v>
                </c:pt>
                <c:pt idx="75">
                  <c:v>0.11001972932871483</c:v>
                </c:pt>
                <c:pt idx="76">
                  <c:v>5.6093563739221503E-2</c:v>
                </c:pt>
                <c:pt idx="77">
                  <c:v>2.865818309147258E-2</c:v>
                </c:pt>
                <c:pt idx="78">
                  <c:v>1.1238690208172855E-2</c:v>
                </c:pt>
                <c:pt idx="79">
                  <c:v>4.2238972398088411E-3</c:v>
                </c:pt>
                <c:pt idx="80">
                  <c:v>1.5243048515167683E-3</c:v>
                </c:pt>
                <c:pt idx="81">
                  <c:v>6.3161118421208127E-4</c:v>
                </c:pt>
                <c:pt idx="82">
                  <c:v>1.9052718940639133E-4</c:v>
                </c:pt>
                <c:pt idx="83">
                  <c:v>3.9682487395953625E-5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45-433A-92E6-DBAA7C9F876F}"/>
            </c:ext>
          </c:extLst>
        </c:ser>
        <c:ser>
          <c:idx val="1"/>
          <c:order val="1"/>
          <c:tx>
            <c:v>5 MeV</c:v>
          </c:tx>
          <c:spPr>
            <a:ln w="1905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'Resumen-2'!$G$10:$G$109</c:f>
              <c:numCache>
                <c:formatCode>0.000</c:formatCode>
                <c:ptCount val="100"/>
                <c:pt idx="0">
                  <c:v>2.5000999999999999E-2</c:v>
                </c:pt>
                <c:pt idx="1">
                  <c:v>5.0000999999999997E-2</c:v>
                </c:pt>
                <c:pt idx="2">
                  <c:v>7.5000999999999998E-2</c:v>
                </c:pt>
                <c:pt idx="3">
                  <c:v>0.10000099999999999</c:v>
                </c:pt>
                <c:pt idx="4">
                  <c:v>0.125001</c:v>
                </c:pt>
                <c:pt idx="5">
                  <c:v>0.150001</c:v>
                </c:pt>
                <c:pt idx="6">
                  <c:v>0.17500099999999999</c:v>
                </c:pt>
                <c:pt idx="7">
                  <c:v>0.20000100000000001</c:v>
                </c:pt>
                <c:pt idx="8">
                  <c:v>0.22500100000000003</c:v>
                </c:pt>
                <c:pt idx="9">
                  <c:v>0.25000100000000003</c:v>
                </c:pt>
                <c:pt idx="10">
                  <c:v>0.275001</c:v>
                </c:pt>
                <c:pt idx="11">
                  <c:v>0.30000100000000002</c:v>
                </c:pt>
                <c:pt idx="12">
                  <c:v>0.32500100000000004</c:v>
                </c:pt>
                <c:pt idx="13">
                  <c:v>0.35000100000000001</c:v>
                </c:pt>
                <c:pt idx="14">
                  <c:v>0.37500100000000003</c:v>
                </c:pt>
                <c:pt idx="15">
                  <c:v>0.400001</c:v>
                </c:pt>
                <c:pt idx="16">
                  <c:v>0.42500100000000002</c:v>
                </c:pt>
                <c:pt idx="17">
                  <c:v>0.45000100000000004</c:v>
                </c:pt>
                <c:pt idx="18">
                  <c:v>0.47500100000000001</c:v>
                </c:pt>
                <c:pt idx="19">
                  <c:v>0.50000100000000003</c:v>
                </c:pt>
                <c:pt idx="20">
                  <c:v>0.52500100000000005</c:v>
                </c:pt>
                <c:pt idx="21">
                  <c:v>0.55000100000000007</c:v>
                </c:pt>
                <c:pt idx="22">
                  <c:v>0.57500099999999998</c:v>
                </c:pt>
                <c:pt idx="23">
                  <c:v>0.60000100000000001</c:v>
                </c:pt>
                <c:pt idx="24">
                  <c:v>0.62500100000000003</c:v>
                </c:pt>
                <c:pt idx="25">
                  <c:v>0.65000100000000005</c:v>
                </c:pt>
                <c:pt idx="26">
                  <c:v>0.67500100000000007</c:v>
                </c:pt>
                <c:pt idx="27">
                  <c:v>0.70000099999999998</c:v>
                </c:pt>
                <c:pt idx="28">
                  <c:v>0.72500100000000001</c:v>
                </c:pt>
                <c:pt idx="29">
                  <c:v>0.75000100000000003</c:v>
                </c:pt>
                <c:pt idx="30">
                  <c:v>0.77500100000000005</c:v>
                </c:pt>
                <c:pt idx="31">
                  <c:v>0.80000100000000007</c:v>
                </c:pt>
                <c:pt idx="32">
                  <c:v>0.82500099999999998</c:v>
                </c:pt>
                <c:pt idx="33">
                  <c:v>0.85000100000000001</c:v>
                </c:pt>
                <c:pt idx="34">
                  <c:v>0.87500100000000003</c:v>
                </c:pt>
                <c:pt idx="35">
                  <c:v>0.90000100000000005</c:v>
                </c:pt>
                <c:pt idx="36">
                  <c:v>0.92500100000000007</c:v>
                </c:pt>
                <c:pt idx="37">
                  <c:v>0.95000099999999998</c:v>
                </c:pt>
                <c:pt idx="38">
                  <c:v>0.97500100000000001</c:v>
                </c:pt>
                <c:pt idx="39">
                  <c:v>1</c:v>
                </c:pt>
                <c:pt idx="40">
                  <c:v>1.0249999999999999</c:v>
                </c:pt>
                <c:pt idx="41">
                  <c:v>1.05</c:v>
                </c:pt>
                <c:pt idx="42">
                  <c:v>1.075</c:v>
                </c:pt>
                <c:pt idx="43">
                  <c:v>1.1000000000000001</c:v>
                </c:pt>
                <c:pt idx="44">
                  <c:v>1.125</c:v>
                </c:pt>
                <c:pt idx="45">
                  <c:v>1.1499999999999999</c:v>
                </c:pt>
                <c:pt idx="46">
                  <c:v>1.175</c:v>
                </c:pt>
                <c:pt idx="47">
                  <c:v>1.2</c:v>
                </c:pt>
                <c:pt idx="48">
                  <c:v>1.2250000000000001</c:v>
                </c:pt>
                <c:pt idx="49">
                  <c:v>1.25</c:v>
                </c:pt>
                <c:pt idx="50">
                  <c:v>1.2749999999999999</c:v>
                </c:pt>
                <c:pt idx="51">
                  <c:v>1.3</c:v>
                </c:pt>
                <c:pt idx="52">
                  <c:v>1.325</c:v>
                </c:pt>
                <c:pt idx="53">
                  <c:v>1.35</c:v>
                </c:pt>
                <c:pt idx="54">
                  <c:v>1.375</c:v>
                </c:pt>
                <c:pt idx="55">
                  <c:v>1.4</c:v>
                </c:pt>
                <c:pt idx="56">
                  <c:v>1.425</c:v>
                </c:pt>
                <c:pt idx="57">
                  <c:v>1.45</c:v>
                </c:pt>
                <c:pt idx="58">
                  <c:v>1.4750000000000001</c:v>
                </c:pt>
                <c:pt idx="59">
                  <c:v>1.5</c:v>
                </c:pt>
                <c:pt idx="60">
                  <c:v>1.5249999999999999</c:v>
                </c:pt>
                <c:pt idx="61">
                  <c:v>1.55</c:v>
                </c:pt>
                <c:pt idx="62">
                  <c:v>1.575</c:v>
                </c:pt>
                <c:pt idx="63">
                  <c:v>1.6</c:v>
                </c:pt>
                <c:pt idx="64">
                  <c:v>1.625</c:v>
                </c:pt>
                <c:pt idx="65">
                  <c:v>1.65</c:v>
                </c:pt>
                <c:pt idx="66">
                  <c:v>1.675</c:v>
                </c:pt>
                <c:pt idx="67">
                  <c:v>1.7</c:v>
                </c:pt>
                <c:pt idx="68">
                  <c:v>1.7250000000000001</c:v>
                </c:pt>
                <c:pt idx="69">
                  <c:v>1.75</c:v>
                </c:pt>
                <c:pt idx="70">
                  <c:v>1.7749999999999999</c:v>
                </c:pt>
                <c:pt idx="71">
                  <c:v>1.8</c:v>
                </c:pt>
                <c:pt idx="72">
                  <c:v>1.825</c:v>
                </c:pt>
                <c:pt idx="73">
                  <c:v>1.85</c:v>
                </c:pt>
                <c:pt idx="74">
                  <c:v>1.875</c:v>
                </c:pt>
                <c:pt idx="75">
                  <c:v>1.9</c:v>
                </c:pt>
                <c:pt idx="76">
                  <c:v>1.925</c:v>
                </c:pt>
                <c:pt idx="77">
                  <c:v>1.95</c:v>
                </c:pt>
                <c:pt idx="78">
                  <c:v>1.9750000000000001</c:v>
                </c:pt>
                <c:pt idx="79">
                  <c:v>2</c:v>
                </c:pt>
                <c:pt idx="80">
                  <c:v>2.0249999999999999</c:v>
                </c:pt>
                <c:pt idx="81">
                  <c:v>2.0499999999999998</c:v>
                </c:pt>
                <c:pt idx="82">
                  <c:v>2.0750000000000002</c:v>
                </c:pt>
                <c:pt idx="83">
                  <c:v>2.1</c:v>
                </c:pt>
                <c:pt idx="84">
                  <c:v>2.125</c:v>
                </c:pt>
                <c:pt idx="85">
                  <c:v>2.15</c:v>
                </c:pt>
                <c:pt idx="86">
                  <c:v>2.1749999999999998</c:v>
                </c:pt>
                <c:pt idx="87">
                  <c:v>2.2000000000000002</c:v>
                </c:pt>
                <c:pt idx="88">
                  <c:v>2.2250000000000001</c:v>
                </c:pt>
                <c:pt idx="89">
                  <c:v>2.25</c:v>
                </c:pt>
                <c:pt idx="90">
                  <c:v>2.2749999999999999</c:v>
                </c:pt>
                <c:pt idx="91">
                  <c:v>2.2999999999999998</c:v>
                </c:pt>
                <c:pt idx="92">
                  <c:v>2.3250000000000002</c:v>
                </c:pt>
                <c:pt idx="93">
                  <c:v>2.35</c:v>
                </c:pt>
                <c:pt idx="94">
                  <c:v>2.375</c:v>
                </c:pt>
                <c:pt idx="95">
                  <c:v>2.4</c:v>
                </c:pt>
                <c:pt idx="96">
                  <c:v>2.4249999999999998</c:v>
                </c:pt>
                <c:pt idx="97">
                  <c:v>2.4500000000000002</c:v>
                </c:pt>
                <c:pt idx="98">
                  <c:v>2.4750000000000001</c:v>
                </c:pt>
                <c:pt idx="99">
                  <c:v>2.5</c:v>
                </c:pt>
              </c:numCache>
            </c:numRef>
          </c:xVal>
          <c:yVal>
            <c:numRef>
              <c:f>'Resumen-2'!$J$10:$J$109</c:f>
              <c:numCache>
                <c:formatCode>0.000</c:formatCode>
                <c:ptCount val="100"/>
                <c:pt idx="0">
                  <c:v>0.52612369731336517</c:v>
                </c:pt>
                <c:pt idx="1">
                  <c:v>0.55935288199419431</c:v>
                </c:pt>
                <c:pt idx="2">
                  <c:v>0.60403461389246715</c:v>
                </c:pt>
                <c:pt idx="3">
                  <c:v>0.59712682285117413</c:v>
                </c:pt>
                <c:pt idx="4">
                  <c:v>0.62443111187649958</c:v>
                </c:pt>
                <c:pt idx="5">
                  <c:v>0.62227265771954277</c:v>
                </c:pt>
                <c:pt idx="6">
                  <c:v>0.65300260956029343</c:v>
                </c:pt>
                <c:pt idx="7">
                  <c:v>0.66836460614996718</c:v>
                </c:pt>
                <c:pt idx="8">
                  <c:v>0.69542998122759203</c:v>
                </c:pt>
                <c:pt idx="9">
                  <c:v>0.7097057989671498</c:v>
                </c:pt>
                <c:pt idx="10">
                  <c:v>0.72843812794493101</c:v>
                </c:pt>
                <c:pt idx="11">
                  <c:v>0.72649475309006062</c:v>
                </c:pt>
                <c:pt idx="12">
                  <c:v>0.73842910064384126</c:v>
                </c:pt>
                <c:pt idx="13">
                  <c:v>0.75965754125810847</c:v>
                </c:pt>
                <c:pt idx="14">
                  <c:v>0.77520794504644375</c:v>
                </c:pt>
                <c:pt idx="15">
                  <c:v>0.81414893230115792</c:v>
                </c:pt>
                <c:pt idx="16">
                  <c:v>0.81231706953826666</c:v>
                </c:pt>
                <c:pt idx="17">
                  <c:v>0.86142126318102896</c:v>
                </c:pt>
                <c:pt idx="18">
                  <c:v>0.85000077923685158</c:v>
                </c:pt>
                <c:pt idx="19">
                  <c:v>0.88267438967825351</c:v>
                </c:pt>
                <c:pt idx="20">
                  <c:v>0.93333436143888038</c:v>
                </c:pt>
                <c:pt idx="21">
                  <c:v>0.95643126802180267</c:v>
                </c:pt>
                <c:pt idx="22">
                  <c:v>0.98570219905604994</c:v>
                </c:pt>
                <c:pt idx="23">
                  <c:v>1.0069893750470087</c:v>
                </c:pt>
                <c:pt idx="24">
                  <c:v>1.0619790236816997</c:v>
                </c:pt>
                <c:pt idx="25">
                  <c:v>1.0865281411723791</c:v>
                </c:pt>
                <c:pt idx="26">
                  <c:v>1.1168889397518966</c:v>
                </c:pt>
                <c:pt idx="27">
                  <c:v>1.1394804950986497</c:v>
                </c:pt>
                <c:pt idx="28">
                  <c:v>1.1868546907139419</c:v>
                </c:pt>
                <c:pt idx="29">
                  <c:v>1.2113927421191577</c:v>
                </c:pt>
                <c:pt idx="30">
                  <c:v>1.2896240076851411</c:v>
                </c:pt>
                <c:pt idx="31">
                  <c:v>1.3332405579211011</c:v>
                </c:pt>
                <c:pt idx="32">
                  <c:v>1.3348601788397167</c:v>
                </c:pt>
                <c:pt idx="33">
                  <c:v>1.4254085650182069</c:v>
                </c:pt>
                <c:pt idx="34">
                  <c:v>1.4856710615033948</c:v>
                </c:pt>
                <c:pt idx="35">
                  <c:v>1.5383368321907376</c:v>
                </c:pt>
                <c:pt idx="36">
                  <c:v>1.5704721768853609</c:v>
                </c:pt>
                <c:pt idx="37">
                  <c:v>1.6538417948015918</c:v>
                </c:pt>
                <c:pt idx="38">
                  <c:v>1.7124741717742624</c:v>
                </c:pt>
                <c:pt idx="39">
                  <c:v>1.7535225389453324</c:v>
                </c:pt>
                <c:pt idx="40">
                  <c:v>1.8391150213108336</c:v>
                </c:pt>
                <c:pt idx="41">
                  <c:v>1.8946744314740074</c:v>
                </c:pt>
                <c:pt idx="42">
                  <c:v>1.9591865885229833</c:v>
                </c:pt>
                <c:pt idx="43">
                  <c:v>2.0334323608473976</c:v>
                </c:pt>
                <c:pt idx="44">
                  <c:v>2.0931083548030172</c:v>
                </c:pt>
                <c:pt idx="45">
                  <c:v>2.1127120670746082</c:v>
                </c:pt>
                <c:pt idx="46">
                  <c:v>2.2189984130027525</c:v>
                </c:pt>
                <c:pt idx="47">
                  <c:v>2.2837168532346017</c:v>
                </c:pt>
                <c:pt idx="48">
                  <c:v>2.342487698148457</c:v>
                </c:pt>
                <c:pt idx="49">
                  <c:v>2.3558010501984663</c:v>
                </c:pt>
                <c:pt idx="50">
                  <c:v>2.360645725665258</c:v>
                </c:pt>
                <c:pt idx="51">
                  <c:v>2.4039070261832594</c:v>
                </c:pt>
                <c:pt idx="52">
                  <c:v>2.3466252791287054</c:v>
                </c:pt>
                <c:pt idx="53">
                  <c:v>2.3317011022792951</c:v>
                </c:pt>
                <c:pt idx="54">
                  <c:v>2.2764589198994107</c:v>
                </c:pt>
                <c:pt idx="55">
                  <c:v>2.1739835635574485</c:v>
                </c:pt>
                <c:pt idx="56">
                  <c:v>2.0957188159892932</c:v>
                </c:pt>
                <c:pt idx="57">
                  <c:v>1.9724477313492677</c:v>
                </c:pt>
                <c:pt idx="58">
                  <c:v>1.8216975702827485</c:v>
                </c:pt>
                <c:pt idx="59">
                  <c:v>1.6302250659476623</c:v>
                </c:pt>
                <c:pt idx="60">
                  <c:v>1.4624512929972486</c:v>
                </c:pt>
                <c:pt idx="61">
                  <c:v>1.2763622973672952</c:v>
                </c:pt>
                <c:pt idx="62">
                  <c:v>1.048887277086743</c:v>
                </c:pt>
                <c:pt idx="63">
                  <c:v>0.87528366331749963</c:v>
                </c:pt>
                <c:pt idx="64">
                  <c:v>0.72434339257763158</c:v>
                </c:pt>
                <c:pt idx="65">
                  <c:v>0.53033051226420558</c:v>
                </c:pt>
                <c:pt idx="66">
                  <c:v>0.38550181352923862</c:v>
                </c:pt>
                <c:pt idx="67">
                  <c:v>0.28294564638881464</c:v>
                </c:pt>
                <c:pt idx="68">
                  <c:v>0.18871755979706473</c:v>
                </c:pt>
                <c:pt idx="69">
                  <c:v>0.12531811182873812</c:v>
                </c:pt>
                <c:pt idx="70">
                  <c:v>8.123065709443654E-2</c:v>
                </c:pt>
                <c:pt idx="71">
                  <c:v>4.0283161548553673E-2</c:v>
                </c:pt>
                <c:pt idx="72">
                  <c:v>2.2096552319221325E-2</c:v>
                </c:pt>
                <c:pt idx="73">
                  <c:v>1.0187923483041319E-2</c:v>
                </c:pt>
                <c:pt idx="74">
                  <c:v>6.1431131859296237E-3</c:v>
                </c:pt>
                <c:pt idx="75">
                  <c:v>2.4514665077936208E-3</c:v>
                </c:pt>
                <c:pt idx="76">
                  <c:v>1.052428708180864E-3</c:v>
                </c:pt>
                <c:pt idx="77">
                  <c:v>5.1442312790864707E-4</c:v>
                </c:pt>
                <c:pt idx="78">
                  <c:v>2.9505109264860868E-4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45-433A-92E6-DBAA7C9F876F}"/>
            </c:ext>
          </c:extLst>
        </c:ser>
        <c:ser>
          <c:idx val="2"/>
          <c:order val="2"/>
          <c:tx>
            <c:v>2 MeV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'Resumen-2'!$L$10:$L$109</c:f>
              <c:numCache>
                <c:formatCode>0.000</c:formatCode>
                <c:ptCount val="100"/>
                <c:pt idx="0">
                  <c:v>2.0000999999999998E-2</c:v>
                </c:pt>
                <c:pt idx="1">
                  <c:v>4.0001000000000002E-2</c:v>
                </c:pt>
                <c:pt idx="2">
                  <c:v>6.0000999999999999E-2</c:v>
                </c:pt>
                <c:pt idx="3">
                  <c:v>8.0001000000000003E-2</c:v>
                </c:pt>
                <c:pt idx="4">
                  <c:v>0.10000099999999999</c:v>
                </c:pt>
                <c:pt idx="5">
                  <c:v>0.120001</c:v>
                </c:pt>
                <c:pt idx="6">
                  <c:v>0.14000099999999999</c:v>
                </c:pt>
                <c:pt idx="7">
                  <c:v>0.160001</c:v>
                </c:pt>
                <c:pt idx="8">
                  <c:v>0.18000099999999999</c:v>
                </c:pt>
                <c:pt idx="9">
                  <c:v>0.20000100000000001</c:v>
                </c:pt>
                <c:pt idx="10">
                  <c:v>0.22000100000000003</c:v>
                </c:pt>
                <c:pt idx="11">
                  <c:v>0.24000100000000002</c:v>
                </c:pt>
                <c:pt idx="12">
                  <c:v>0.26000100000000004</c:v>
                </c:pt>
                <c:pt idx="13">
                  <c:v>0.280001</c:v>
                </c:pt>
                <c:pt idx="14">
                  <c:v>0.30000100000000002</c:v>
                </c:pt>
                <c:pt idx="15">
                  <c:v>0.32000100000000004</c:v>
                </c:pt>
                <c:pt idx="16">
                  <c:v>0.340001</c:v>
                </c:pt>
                <c:pt idx="17">
                  <c:v>0.36000100000000002</c:v>
                </c:pt>
                <c:pt idx="18">
                  <c:v>0.38000100000000003</c:v>
                </c:pt>
                <c:pt idx="19">
                  <c:v>0.400001</c:v>
                </c:pt>
                <c:pt idx="20">
                  <c:v>0.42000100000000001</c:v>
                </c:pt>
                <c:pt idx="21">
                  <c:v>0.44000100000000003</c:v>
                </c:pt>
                <c:pt idx="22">
                  <c:v>0.46000100000000005</c:v>
                </c:pt>
                <c:pt idx="23">
                  <c:v>0.48000100000000001</c:v>
                </c:pt>
                <c:pt idx="24">
                  <c:v>0.50000100000000003</c:v>
                </c:pt>
                <c:pt idx="25">
                  <c:v>0.52000100000000005</c:v>
                </c:pt>
                <c:pt idx="26">
                  <c:v>0.54000100000000006</c:v>
                </c:pt>
                <c:pt idx="27">
                  <c:v>0.56000099999999997</c:v>
                </c:pt>
                <c:pt idx="28">
                  <c:v>0.58000099999999999</c:v>
                </c:pt>
                <c:pt idx="29">
                  <c:v>0.60000100000000001</c:v>
                </c:pt>
                <c:pt idx="30">
                  <c:v>0.62000100000000002</c:v>
                </c:pt>
                <c:pt idx="31">
                  <c:v>0.64000100000000004</c:v>
                </c:pt>
                <c:pt idx="32">
                  <c:v>0.66000100000000006</c:v>
                </c:pt>
                <c:pt idx="33">
                  <c:v>0.68000099999999997</c:v>
                </c:pt>
                <c:pt idx="34">
                  <c:v>0.70000099999999998</c:v>
                </c:pt>
                <c:pt idx="35">
                  <c:v>0.720001</c:v>
                </c:pt>
                <c:pt idx="36">
                  <c:v>0.74000100000000002</c:v>
                </c:pt>
                <c:pt idx="37">
                  <c:v>0.76000100000000004</c:v>
                </c:pt>
                <c:pt idx="38">
                  <c:v>0.78000100000000006</c:v>
                </c:pt>
                <c:pt idx="39">
                  <c:v>0.80000100000000007</c:v>
                </c:pt>
                <c:pt idx="40">
                  <c:v>0.82000099999999998</c:v>
                </c:pt>
                <c:pt idx="41">
                  <c:v>0.840001</c:v>
                </c:pt>
                <c:pt idx="42">
                  <c:v>0.86000100000000002</c:v>
                </c:pt>
                <c:pt idx="43">
                  <c:v>0.88000100000000003</c:v>
                </c:pt>
                <c:pt idx="44">
                  <c:v>0.90000100000000005</c:v>
                </c:pt>
                <c:pt idx="45">
                  <c:v>0.92000100000000007</c:v>
                </c:pt>
                <c:pt idx="46">
                  <c:v>0.94000099999999998</c:v>
                </c:pt>
                <c:pt idx="47">
                  <c:v>0.96000099999999999</c:v>
                </c:pt>
                <c:pt idx="48">
                  <c:v>0.98000100000000001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</c:numCache>
            </c:numRef>
          </c:xVal>
          <c:yVal>
            <c:numRef>
              <c:f>'Resumen-2'!$O$10:$O$109</c:f>
              <c:numCache>
                <c:formatCode>0.000</c:formatCode>
                <c:ptCount val="100"/>
                <c:pt idx="0">
                  <c:v>0.64502485865844872</c:v>
                </c:pt>
                <c:pt idx="1">
                  <c:v>0.6827087237342363</c:v>
                </c:pt>
                <c:pt idx="2">
                  <c:v>0.71190713707688458</c:v>
                </c:pt>
                <c:pt idx="3">
                  <c:v>0.74523850330119779</c:v>
                </c:pt>
                <c:pt idx="4">
                  <c:v>0.76041478998457213</c:v>
                </c:pt>
                <c:pt idx="5">
                  <c:v>0.79277981090114558</c:v>
                </c:pt>
                <c:pt idx="6">
                  <c:v>0.81368350307192649</c:v>
                </c:pt>
                <c:pt idx="7">
                  <c:v>0.85151110214982395</c:v>
                </c:pt>
                <c:pt idx="8">
                  <c:v>0.89002666910655426</c:v>
                </c:pt>
                <c:pt idx="9">
                  <c:v>0.94676386547632185</c:v>
                </c:pt>
                <c:pt idx="10">
                  <c:v>0.94584177240312162</c:v>
                </c:pt>
                <c:pt idx="11">
                  <c:v>0.98093688175833449</c:v>
                </c:pt>
                <c:pt idx="12">
                  <c:v>1.0085818358442915</c:v>
                </c:pt>
                <c:pt idx="13">
                  <c:v>1.0543714067335632</c:v>
                </c:pt>
                <c:pt idx="14">
                  <c:v>1.0841804323047446</c:v>
                </c:pt>
                <c:pt idx="15">
                  <c:v>1.1004607950878567</c:v>
                </c:pt>
                <c:pt idx="16">
                  <c:v>1.172673581045153</c:v>
                </c:pt>
                <c:pt idx="17">
                  <c:v>1.2078523923013555</c:v>
                </c:pt>
                <c:pt idx="18">
                  <c:v>1.2458743238665921</c:v>
                </c:pt>
                <c:pt idx="19">
                  <c:v>1.302011199225162</c:v>
                </c:pt>
                <c:pt idx="20">
                  <c:v>1.3429933994567602</c:v>
                </c:pt>
                <c:pt idx="21">
                  <c:v>1.4096719117719669</c:v>
                </c:pt>
                <c:pt idx="22">
                  <c:v>1.4531046223712754</c:v>
                </c:pt>
                <c:pt idx="23">
                  <c:v>1.46217187092441</c:v>
                </c:pt>
                <c:pt idx="24">
                  <c:v>1.5180627861886771</c:v>
                </c:pt>
                <c:pt idx="25">
                  <c:v>1.5509193842532771</c:v>
                </c:pt>
                <c:pt idx="26">
                  <c:v>1.5721208356456124</c:v>
                </c:pt>
                <c:pt idx="27">
                  <c:v>1.6189535929320578</c:v>
                </c:pt>
                <c:pt idx="28">
                  <c:v>1.5904791667289142</c:v>
                </c:pt>
                <c:pt idx="29">
                  <c:v>1.6019168256748362</c:v>
                </c:pt>
                <c:pt idx="30">
                  <c:v>1.6142559952592888</c:v>
                </c:pt>
                <c:pt idx="31">
                  <c:v>1.5587832464593931</c:v>
                </c:pt>
                <c:pt idx="32">
                  <c:v>1.5550653726768997</c:v>
                </c:pt>
                <c:pt idx="33">
                  <c:v>1.4754362209472631</c:v>
                </c:pt>
                <c:pt idx="34">
                  <c:v>1.3955249183423637</c:v>
                </c:pt>
                <c:pt idx="35">
                  <c:v>1.2880828941639237</c:v>
                </c:pt>
                <c:pt idx="36">
                  <c:v>1.2152550364505825</c:v>
                </c:pt>
                <c:pt idx="37">
                  <c:v>1.0928284852717742</c:v>
                </c:pt>
                <c:pt idx="38">
                  <c:v>0.96080348720506492</c:v>
                </c:pt>
                <c:pt idx="39">
                  <c:v>0.83121665004526435</c:v>
                </c:pt>
                <c:pt idx="40">
                  <c:v>0.71711723737292765</c:v>
                </c:pt>
                <c:pt idx="41">
                  <c:v>0.5969631585019366</c:v>
                </c:pt>
                <c:pt idx="42">
                  <c:v>0.47106332147262525</c:v>
                </c:pt>
                <c:pt idx="43">
                  <c:v>0.36999036018241843</c:v>
                </c:pt>
                <c:pt idx="44">
                  <c:v>0.27598830565065052</c:v>
                </c:pt>
                <c:pt idx="45">
                  <c:v>0.19678471290983782</c:v>
                </c:pt>
                <c:pt idx="46">
                  <c:v>0.1426202179616026</c:v>
                </c:pt>
                <c:pt idx="47">
                  <c:v>9.6238884923549428E-2</c:v>
                </c:pt>
                <c:pt idx="48">
                  <c:v>6.0115339916009869E-2</c:v>
                </c:pt>
                <c:pt idx="49">
                  <c:v>3.3163310645235561E-2</c:v>
                </c:pt>
                <c:pt idx="50">
                  <c:v>1.9175985452582159E-2</c:v>
                </c:pt>
                <c:pt idx="51">
                  <c:v>9.9806421172810248E-3</c:v>
                </c:pt>
                <c:pt idx="52">
                  <c:v>5.8940391632893155E-3</c:v>
                </c:pt>
                <c:pt idx="53">
                  <c:v>2.715070122142308E-3</c:v>
                </c:pt>
                <c:pt idx="54">
                  <c:v>1.1725608922153366E-3</c:v>
                </c:pt>
                <c:pt idx="55">
                  <c:v>3.8863650231051711E-4</c:v>
                </c:pt>
                <c:pt idx="56">
                  <c:v>1.3403782296116928E-4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45-433A-92E6-DBAA7C9F876F}"/>
            </c:ext>
          </c:extLst>
        </c:ser>
        <c:ser>
          <c:idx val="3"/>
          <c:order val="3"/>
          <c:tx>
            <c:v>1 MeV</c:v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'Resumen-2'!$Q$10:$Q$109</c:f>
              <c:numCache>
                <c:formatCode>0.000</c:formatCode>
                <c:ptCount val="100"/>
                <c:pt idx="0">
                  <c:v>1.0001000000000001E-2</c:v>
                </c:pt>
                <c:pt idx="1">
                  <c:v>2.0000999999999998E-2</c:v>
                </c:pt>
                <c:pt idx="2">
                  <c:v>3.0001E-2</c:v>
                </c:pt>
                <c:pt idx="3">
                  <c:v>4.0001000000000002E-2</c:v>
                </c:pt>
                <c:pt idx="4">
                  <c:v>5.0000999999999997E-2</c:v>
                </c:pt>
                <c:pt idx="5">
                  <c:v>6.0000999999999999E-2</c:v>
                </c:pt>
                <c:pt idx="6">
                  <c:v>7.0000999999999994E-2</c:v>
                </c:pt>
                <c:pt idx="7">
                  <c:v>8.0001000000000003E-2</c:v>
                </c:pt>
                <c:pt idx="8">
                  <c:v>9.0000999999999998E-2</c:v>
                </c:pt>
                <c:pt idx="9">
                  <c:v>0.10000099999999999</c:v>
                </c:pt>
                <c:pt idx="10">
                  <c:v>0.110001</c:v>
                </c:pt>
                <c:pt idx="11">
                  <c:v>0.120001</c:v>
                </c:pt>
                <c:pt idx="12">
                  <c:v>0.13000100000000001</c:v>
                </c:pt>
                <c:pt idx="13">
                  <c:v>0.14000099999999999</c:v>
                </c:pt>
                <c:pt idx="14">
                  <c:v>0.150001</c:v>
                </c:pt>
                <c:pt idx="15">
                  <c:v>0.160001</c:v>
                </c:pt>
                <c:pt idx="16">
                  <c:v>0.17000099999999999</c:v>
                </c:pt>
                <c:pt idx="17">
                  <c:v>0.18000099999999999</c:v>
                </c:pt>
                <c:pt idx="18">
                  <c:v>0.190001</c:v>
                </c:pt>
                <c:pt idx="19">
                  <c:v>0.20000100000000001</c:v>
                </c:pt>
                <c:pt idx="20">
                  <c:v>0.21000100000000002</c:v>
                </c:pt>
                <c:pt idx="21">
                  <c:v>0.22000100000000003</c:v>
                </c:pt>
                <c:pt idx="22">
                  <c:v>0.23000100000000001</c:v>
                </c:pt>
                <c:pt idx="23">
                  <c:v>0.24000100000000002</c:v>
                </c:pt>
                <c:pt idx="24">
                  <c:v>0.25000100000000003</c:v>
                </c:pt>
                <c:pt idx="25">
                  <c:v>0.26000100000000004</c:v>
                </c:pt>
                <c:pt idx="26">
                  <c:v>0.27000100000000005</c:v>
                </c:pt>
                <c:pt idx="27">
                  <c:v>0.280001</c:v>
                </c:pt>
                <c:pt idx="28">
                  <c:v>0.29000100000000001</c:v>
                </c:pt>
                <c:pt idx="29">
                  <c:v>0.30000100000000002</c:v>
                </c:pt>
                <c:pt idx="30">
                  <c:v>0.31000100000000003</c:v>
                </c:pt>
                <c:pt idx="31">
                  <c:v>0.32000100000000004</c:v>
                </c:pt>
                <c:pt idx="32">
                  <c:v>0.33000100000000004</c:v>
                </c:pt>
                <c:pt idx="33">
                  <c:v>0.340001</c:v>
                </c:pt>
                <c:pt idx="34">
                  <c:v>0.35000100000000001</c:v>
                </c:pt>
                <c:pt idx="35">
                  <c:v>0.36000100000000002</c:v>
                </c:pt>
                <c:pt idx="36">
                  <c:v>0.37000100000000002</c:v>
                </c:pt>
                <c:pt idx="37">
                  <c:v>0.38000100000000003</c:v>
                </c:pt>
                <c:pt idx="38">
                  <c:v>0.39000100000000004</c:v>
                </c:pt>
                <c:pt idx="39">
                  <c:v>0.400001</c:v>
                </c:pt>
                <c:pt idx="40">
                  <c:v>0.410001</c:v>
                </c:pt>
                <c:pt idx="41">
                  <c:v>0.42000100000000001</c:v>
                </c:pt>
                <c:pt idx="42">
                  <c:v>0.43000100000000002</c:v>
                </c:pt>
                <c:pt idx="43">
                  <c:v>0.44000100000000003</c:v>
                </c:pt>
                <c:pt idx="44">
                  <c:v>0.45000100000000004</c:v>
                </c:pt>
                <c:pt idx="45">
                  <c:v>0.46000100000000005</c:v>
                </c:pt>
                <c:pt idx="46">
                  <c:v>0.470001</c:v>
                </c:pt>
                <c:pt idx="47">
                  <c:v>0.48000100000000001</c:v>
                </c:pt>
                <c:pt idx="48">
                  <c:v>0.49000100000000002</c:v>
                </c:pt>
                <c:pt idx="49">
                  <c:v>0.50000100000000003</c:v>
                </c:pt>
                <c:pt idx="50">
                  <c:v>0.51000100000000004</c:v>
                </c:pt>
                <c:pt idx="51">
                  <c:v>0.52000100000000005</c:v>
                </c:pt>
                <c:pt idx="52">
                  <c:v>0.53000100000000006</c:v>
                </c:pt>
                <c:pt idx="53">
                  <c:v>0.54000100000000006</c:v>
                </c:pt>
                <c:pt idx="54">
                  <c:v>0.55000100000000007</c:v>
                </c:pt>
                <c:pt idx="55">
                  <c:v>0.56000099999999997</c:v>
                </c:pt>
                <c:pt idx="56">
                  <c:v>0.57000099999999998</c:v>
                </c:pt>
                <c:pt idx="57">
                  <c:v>0.58000099999999999</c:v>
                </c:pt>
                <c:pt idx="58">
                  <c:v>0.590001</c:v>
                </c:pt>
                <c:pt idx="59">
                  <c:v>0.60000100000000001</c:v>
                </c:pt>
                <c:pt idx="60">
                  <c:v>0.61000100000000002</c:v>
                </c:pt>
                <c:pt idx="61">
                  <c:v>0.62000100000000002</c:v>
                </c:pt>
                <c:pt idx="62">
                  <c:v>0.63000100000000003</c:v>
                </c:pt>
                <c:pt idx="63">
                  <c:v>0.64000100000000004</c:v>
                </c:pt>
                <c:pt idx="64">
                  <c:v>0.65000100000000005</c:v>
                </c:pt>
                <c:pt idx="65">
                  <c:v>0.66000100000000006</c:v>
                </c:pt>
                <c:pt idx="66">
                  <c:v>0.67000100000000007</c:v>
                </c:pt>
                <c:pt idx="67">
                  <c:v>0.68000099999999997</c:v>
                </c:pt>
                <c:pt idx="68">
                  <c:v>0.69000099999999998</c:v>
                </c:pt>
                <c:pt idx="69">
                  <c:v>0.70000099999999998</c:v>
                </c:pt>
                <c:pt idx="70">
                  <c:v>0.71000099999999999</c:v>
                </c:pt>
                <c:pt idx="71">
                  <c:v>0.720001</c:v>
                </c:pt>
                <c:pt idx="72">
                  <c:v>0.73000100000000001</c:v>
                </c:pt>
                <c:pt idx="73">
                  <c:v>0.74000100000000002</c:v>
                </c:pt>
                <c:pt idx="74">
                  <c:v>0.75000100000000003</c:v>
                </c:pt>
                <c:pt idx="75">
                  <c:v>0.76000100000000004</c:v>
                </c:pt>
                <c:pt idx="76">
                  <c:v>0.77000100000000005</c:v>
                </c:pt>
                <c:pt idx="77">
                  <c:v>0.78000100000000006</c:v>
                </c:pt>
                <c:pt idx="78">
                  <c:v>0.79000100000000006</c:v>
                </c:pt>
                <c:pt idx="79">
                  <c:v>0.80000100000000007</c:v>
                </c:pt>
                <c:pt idx="80">
                  <c:v>0.81000099999999997</c:v>
                </c:pt>
                <c:pt idx="81">
                  <c:v>0.82000099999999998</c:v>
                </c:pt>
                <c:pt idx="82">
                  <c:v>0.83000099999999999</c:v>
                </c:pt>
                <c:pt idx="83">
                  <c:v>0.840001</c:v>
                </c:pt>
                <c:pt idx="84">
                  <c:v>0.85000100000000001</c:v>
                </c:pt>
                <c:pt idx="85">
                  <c:v>0.86000100000000002</c:v>
                </c:pt>
                <c:pt idx="86">
                  <c:v>0.87000100000000002</c:v>
                </c:pt>
                <c:pt idx="87">
                  <c:v>0.88000100000000003</c:v>
                </c:pt>
                <c:pt idx="88">
                  <c:v>0.89000100000000004</c:v>
                </c:pt>
                <c:pt idx="89">
                  <c:v>0.90000100000000005</c:v>
                </c:pt>
                <c:pt idx="90">
                  <c:v>0.91000100000000006</c:v>
                </c:pt>
                <c:pt idx="91">
                  <c:v>0.92000100000000007</c:v>
                </c:pt>
                <c:pt idx="92">
                  <c:v>0.93000099999999997</c:v>
                </c:pt>
                <c:pt idx="93">
                  <c:v>0.94000099999999998</c:v>
                </c:pt>
                <c:pt idx="94">
                  <c:v>0.95000099999999998</c:v>
                </c:pt>
                <c:pt idx="95">
                  <c:v>0.96000099999999999</c:v>
                </c:pt>
                <c:pt idx="96">
                  <c:v>0.970001</c:v>
                </c:pt>
                <c:pt idx="97">
                  <c:v>0.98000100000000001</c:v>
                </c:pt>
                <c:pt idx="98">
                  <c:v>0.99000100000000002</c:v>
                </c:pt>
                <c:pt idx="99">
                  <c:v>1</c:v>
                </c:pt>
              </c:numCache>
            </c:numRef>
          </c:xVal>
          <c:yVal>
            <c:numRef>
              <c:f>'Resumen-2'!$T$10:$T$109</c:f>
              <c:numCache>
                <c:formatCode>0.000</c:formatCode>
                <c:ptCount val="100"/>
                <c:pt idx="0">
                  <c:v>1.4302373549364003</c:v>
                </c:pt>
                <c:pt idx="1">
                  <c:v>1.5322397835993908</c:v>
                </c:pt>
                <c:pt idx="2">
                  <c:v>1.6212721371450958</c:v>
                </c:pt>
                <c:pt idx="3">
                  <c:v>1.6669882934616678</c:v>
                </c:pt>
                <c:pt idx="4">
                  <c:v>1.7398220263148503</c:v>
                </c:pt>
                <c:pt idx="5">
                  <c:v>1.7192953895152046</c:v>
                </c:pt>
                <c:pt idx="6">
                  <c:v>1.8069850897491726</c:v>
                </c:pt>
                <c:pt idx="7">
                  <c:v>1.8630879944349779</c:v>
                </c:pt>
                <c:pt idx="8">
                  <c:v>1.9167068556649078</c:v>
                </c:pt>
                <c:pt idx="9">
                  <c:v>1.9394005648172563</c:v>
                </c:pt>
                <c:pt idx="10">
                  <c:v>1.9684057496248861</c:v>
                </c:pt>
                <c:pt idx="11">
                  <c:v>2.0335311767022328</c:v>
                </c:pt>
                <c:pt idx="12">
                  <c:v>2.0807620773703155</c:v>
                </c:pt>
                <c:pt idx="13">
                  <c:v>2.1759963272340102</c:v>
                </c:pt>
                <c:pt idx="14">
                  <c:v>2.2708780601244936</c:v>
                </c:pt>
                <c:pt idx="15">
                  <c:v>2.2520774817451397</c:v>
                </c:pt>
                <c:pt idx="16">
                  <c:v>2.3096005052249731</c:v>
                </c:pt>
                <c:pt idx="17">
                  <c:v>2.3818498149459333</c:v>
                </c:pt>
                <c:pt idx="18">
                  <c:v>2.4420235797549261</c:v>
                </c:pt>
                <c:pt idx="19">
                  <c:v>2.5088735943889771</c:v>
                </c:pt>
                <c:pt idx="20">
                  <c:v>2.5099622785878859</c:v>
                </c:pt>
                <c:pt idx="21">
                  <c:v>2.566952114017139</c:v>
                </c:pt>
                <c:pt idx="22">
                  <c:v>2.5741858211419753</c:v>
                </c:pt>
                <c:pt idx="23">
                  <c:v>2.5778421428773335</c:v>
                </c:pt>
                <c:pt idx="24">
                  <c:v>2.6171622488823254</c:v>
                </c:pt>
                <c:pt idx="25">
                  <c:v>2.6592267411982333</c:v>
                </c:pt>
                <c:pt idx="26">
                  <c:v>2.7148351905746044</c:v>
                </c:pt>
                <c:pt idx="27">
                  <c:v>2.6353286399114029</c:v>
                </c:pt>
                <c:pt idx="28">
                  <c:v>2.6618924363072032</c:v>
                </c:pt>
                <c:pt idx="29">
                  <c:v>2.6302306267160622</c:v>
                </c:pt>
                <c:pt idx="30">
                  <c:v>2.5881438263024048</c:v>
                </c:pt>
                <c:pt idx="31">
                  <c:v>2.5708611791456679</c:v>
                </c:pt>
                <c:pt idx="32">
                  <c:v>2.4502839496640521</c:v>
                </c:pt>
                <c:pt idx="33">
                  <c:v>2.4225844014345328</c:v>
                </c:pt>
                <c:pt idx="34">
                  <c:v>2.3181530867002098</c:v>
                </c:pt>
                <c:pt idx="35">
                  <c:v>2.2169591427226512</c:v>
                </c:pt>
                <c:pt idx="36">
                  <c:v>2.1380431437899534</c:v>
                </c:pt>
                <c:pt idx="37">
                  <c:v>1.999458131402813</c:v>
                </c:pt>
                <c:pt idx="38">
                  <c:v>1.9242913637554364</c:v>
                </c:pt>
                <c:pt idx="39">
                  <c:v>1.7360610281208271</c:v>
                </c:pt>
                <c:pt idx="40">
                  <c:v>1.612304772138097</c:v>
                </c:pt>
                <c:pt idx="41">
                  <c:v>1.4404985896128073</c:v>
                </c:pt>
                <c:pt idx="42">
                  <c:v>1.297683373547132</c:v>
                </c:pt>
                <c:pt idx="43">
                  <c:v>1.1884116918892662</c:v>
                </c:pt>
                <c:pt idx="44">
                  <c:v>1.0564090392014944</c:v>
                </c:pt>
                <c:pt idx="45">
                  <c:v>0.90034649023223212</c:v>
                </c:pt>
                <c:pt idx="46">
                  <c:v>0.79366303820104478</c:v>
                </c:pt>
                <c:pt idx="47">
                  <c:v>0.7005598245321516</c:v>
                </c:pt>
                <c:pt idx="48">
                  <c:v>0.5707485134462813</c:v>
                </c:pt>
                <c:pt idx="49">
                  <c:v>0.49964280016484119</c:v>
                </c:pt>
                <c:pt idx="50">
                  <c:v>0.40324092975635872</c:v>
                </c:pt>
                <c:pt idx="51">
                  <c:v>0.33013658251741274</c:v>
                </c:pt>
                <c:pt idx="52">
                  <c:v>0.26261229950031784</c:v>
                </c:pt>
                <c:pt idx="53">
                  <c:v>0.20192468849692416</c:v>
                </c:pt>
                <c:pt idx="54">
                  <c:v>0.15345301633495381</c:v>
                </c:pt>
                <c:pt idx="55">
                  <c:v>0.11616669792721647</c:v>
                </c:pt>
                <c:pt idx="56">
                  <c:v>8.8243235230846359E-2</c:v>
                </c:pt>
                <c:pt idx="57">
                  <c:v>6.4356140906530329E-2</c:v>
                </c:pt>
                <c:pt idx="58">
                  <c:v>5.199843532963544E-2</c:v>
                </c:pt>
                <c:pt idx="59">
                  <c:v>3.1321966559178453E-2</c:v>
                </c:pt>
                <c:pt idx="60">
                  <c:v>2.021575507172672E-2</c:v>
                </c:pt>
                <c:pt idx="61">
                  <c:v>1.2730096368616635E-2</c:v>
                </c:pt>
                <c:pt idx="62">
                  <c:v>1.0231721798517427E-2</c:v>
                </c:pt>
                <c:pt idx="63">
                  <c:v>4.9404714478895936E-3</c:v>
                </c:pt>
                <c:pt idx="64">
                  <c:v>2.7810917117509753E-3</c:v>
                </c:pt>
                <c:pt idx="65">
                  <c:v>2.0845811746760569E-3</c:v>
                </c:pt>
                <c:pt idx="66">
                  <c:v>9.9011574643542862E-4</c:v>
                </c:pt>
                <c:pt idx="67">
                  <c:v>7.3179214195565328E-4</c:v>
                </c:pt>
                <c:pt idx="68">
                  <c:v>5.4467598548880796E-4</c:v>
                </c:pt>
                <c:pt idx="69">
                  <c:v>8.7788909982965791E-5</c:v>
                </c:pt>
                <c:pt idx="70">
                  <c:v>2.994563047128084E-5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45-433A-92E6-DBAA7C9F876F}"/>
            </c:ext>
          </c:extLst>
        </c:ser>
        <c:ser>
          <c:idx val="4"/>
          <c:order val="4"/>
          <c:tx>
            <c:v>.</c:v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'Resumen-2'!$O$2:$O$3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'Resumen-2'!$P$2:$P$3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45-433A-92E6-DBAA7C9F876F}"/>
            </c:ext>
          </c:extLst>
        </c:ser>
        <c:ser>
          <c:idx val="5"/>
          <c:order val="5"/>
          <c:tx>
            <c:v>,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'Resumen-2'!$Q$2:$Q$3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'Resumen-2'!$R$2:$R$3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45-433A-92E6-DBAA7C9F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684736"/>
        <c:axId val="123691008"/>
      </c:scatterChart>
      <c:valAx>
        <c:axId val="123684736"/>
        <c:scaling>
          <c:orientation val="minMax"/>
          <c:max val="2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800" b="0"/>
                  <a:t>Distance from surface (µm)</a:t>
                </a:r>
              </a:p>
            </c:rich>
          </c:tx>
          <c:layout>
            <c:manualLayout>
              <c:xMode val="edge"/>
              <c:yMode val="edge"/>
              <c:x val="0.32021440194973255"/>
              <c:y val="0.912034377983643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691008"/>
        <c:crosses val="autoZero"/>
        <c:crossBetween val="midCat"/>
        <c:majorUnit val="0.5"/>
      </c:valAx>
      <c:valAx>
        <c:axId val="123691008"/>
        <c:scaling>
          <c:orientation val="minMax"/>
          <c:max val="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/>
                  <a:t>Displacement damage (dpa)</a:t>
                </a:r>
              </a:p>
            </c:rich>
          </c:tx>
          <c:layout>
            <c:manualLayout>
              <c:xMode val="edge"/>
              <c:yMode val="edge"/>
              <c:x val="2.2606897146175402E-3"/>
              <c:y val="5.6476513132973187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684736"/>
        <c:crosses val="autoZero"/>
        <c:crossBetween val="midCat"/>
        <c:majorUnit val="1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4207270605253298"/>
          <c:y val="3.5790631112545365E-2"/>
          <c:w val="0.24147763652448473"/>
          <c:h val="0.26292607162721066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37573549521829"/>
          <c:y val="2.0704047683797779E-2"/>
          <c:w val="0.74939188304546034"/>
          <c:h val="0.74277527524987141"/>
        </c:manualLayout>
      </c:layout>
      <c:scatterChart>
        <c:scatterStyle val="lineMarker"/>
        <c:varyColors val="0"/>
        <c:ser>
          <c:idx val="0"/>
          <c:order val="0"/>
          <c:tx>
            <c:v>8 MeV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'Resumen-2'!$B$10:$B$109</c:f>
              <c:numCache>
                <c:formatCode>0.000</c:formatCode>
                <c:ptCount val="100"/>
                <c:pt idx="0">
                  <c:v>3.0001E-2</c:v>
                </c:pt>
                <c:pt idx="1">
                  <c:v>6.0000999999999999E-2</c:v>
                </c:pt>
                <c:pt idx="2">
                  <c:v>9.0000999999999998E-2</c:v>
                </c:pt>
                <c:pt idx="3">
                  <c:v>0.120001</c:v>
                </c:pt>
                <c:pt idx="4">
                  <c:v>0.150001</c:v>
                </c:pt>
                <c:pt idx="5">
                  <c:v>0.18000099999999999</c:v>
                </c:pt>
                <c:pt idx="6">
                  <c:v>0.21000100000000002</c:v>
                </c:pt>
                <c:pt idx="7">
                  <c:v>0.24000100000000002</c:v>
                </c:pt>
                <c:pt idx="8">
                  <c:v>0.27000100000000005</c:v>
                </c:pt>
                <c:pt idx="9">
                  <c:v>0.30000100000000002</c:v>
                </c:pt>
                <c:pt idx="10">
                  <c:v>0.33000100000000004</c:v>
                </c:pt>
                <c:pt idx="11">
                  <c:v>0.36000100000000002</c:v>
                </c:pt>
                <c:pt idx="12">
                  <c:v>0.39000100000000004</c:v>
                </c:pt>
                <c:pt idx="13">
                  <c:v>0.42000100000000001</c:v>
                </c:pt>
                <c:pt idx="14">
                  <c:v>0.45000100000000004</c:v>
                </c:pt>
                <c:pt idx="15">
                  <c:v>0.48000100000000001</c:v>
                </c:pt>
                <c:pt idx="16">
                  <c:v>0.51000100000000004</c:v>
                </c:pt>
                <c:pt idx="17">
                  <c:v>0.54000100000000006</c:v>
                </c:pt>
                <c:pt idx="18">
                  <c:v>0.57000099999999998</c:v>
                </c:pt>
                <c:pt idx="19">
                  <c:v>0.60000100000000001</c:v>
                </c:pt>
                <c:pt idx="20">
                  <c:v>0.63000100000000003</c:v>
                </c:pt>
                <c:pt idx="21">
                  <c:v>0.66000100000000006</c:v>
                </c:pt>
                <c:pt idx="22">
                  <c:v>0.69000099999999998</c:v>
                </c:pt>
                <c:pt idx="23">
                  <c:v>0.720001</c:v>
                </c:pt>
                <c:pt idx="24">
                  <c:v>0.75000100000000003</c:v>
                </c:pt>
                <c:pt idx="25">
                  <c:v>0.78000100000000006</c:v>
                </c:pt>
                <c:pt idx="26">
                  <c:v>0.81000099999999997</c:v>
                </c:pt>
                <c:pt idx="27">
                  <c:v>0.840001</c:v>
                </c:pt>
                <c:pt idx="28">
                  <c:v>0.87000100000000002</c:v>
                </c:pt>
                <c:pt idx="29">
                  <c:v>0.90000100000000005</c:v>
                </c:pt>
                <c:pt idx="30">
                  <c:v>0.93000099999999997</c:v>
                </c:pt>
                <c:pt idx="31">
                  <c:v>0.96000099999999999</c:v>
                </c:pt>
                <c:pt idx="32">
                  <c:v>0.99000100000000002</c:v>
                </c:pt>
                <c:pt idx="33">
                  <c:v>1.02</c:v>
                </c:pt>
                <c:pt idx="34">
                  <c:v>1.05</c:v>
                </c:pt>
                <c:pt idx="35">
                  <c:v>1.08</c:v>
                </c:pt>
                <c:pt idx="36">
                  <c:v>1.1100000000000001</c:v>
                </c:pt>
                <c:pt idx="37">
                  <c:v>1.1399999999999999</c:v>
                </c:pt>
                <c:pt idx="38">
                  <c:v>1.17</c:v>
                </c:pt>
                <c:pt idx="39">
                  <c:v>1.2</c:v>
                </c:pt>
                <c:pt idx="40">
                  <c:v>1.23</c:v>
                </c:pt>
                <c:pt idx="41">
                  <c:v>1.26</c:v>
                </c:pt>
                <c:pt idx="42">
                  <c:v>1.29</c:v>
                </c:pt>
                <c:pt idx="43">
                  <c:v>1.32</c:v>
                </c:pt>
                <c:pt idx="44">
                  <c:v>1.35</c:v>
                </c:pt>
                <c:pt idx="45">
                  <c:v>1.38</c:v>
                </c:pt>
                <c:pt idx="46">
                  <c:v>1.41</c:v>
                </c:pt>
                <c:pt idx="47">
                  <c:v>1.44</c:v>
                </c:pt>
                <c:pt idx="48">
                  <c:v>1.47</c:v>
                </c:pt>
                <c:pt idx="49">
                  <c:v>1.5</c:v>
                </c:pt>
                <c:pt idx="50">
                  <c:v>1.53</c:v>
                </c:pt>
                <c:pt idx="51">
                  <c:v>1.56</c:v>
                </c:pt>
                <c:pt idx="52">
                  <c:v>1.59</c:v>
                </c:pt>
                <c:pt idx="53">
                  <c:v>1.62</c:v>
                </c:pt>
                <c:pt idx="54">
                  <c:v>1.65</c:v>
                </c:pt>
                <c:pt idx="55">
                  <c:v>1.68</c:v>
                </c:pt>
                <c:pt idx="56">
                  <c:v>1.71</c:v>
                </c:pt>
                <c:pt idx="57">
                  <c:v>1.74</c:v>
                </c:pt>
                <c:pt idx="58">
                  <c:v>1.77</c:v>
                </c:pt>
                <c:pt idx="59">
                  <c:v>1.8</c:v>
                </c:pt>
                <c:pt idx="60">
                  <c:v>1.83</c:v>
                </c:pt>
                <c:pt idx="61">
                  <c:v>1.86</c:v>
                </c:pt>
                <c:pt idx="62">
                  <c:v>1.89</c:v>
                </c:pt>
                <c:pt idx="63">
                  <c:v>1.92</c:v>
                </c:pt>
                <c:pt idx="64">
                  <c:v>1.95</c:v>
                </c:pt>
                <c:pt idx="65">
                  <c:v>1.98</c:v>
                </c:pt>
                <c:pt idx="66">
                  <c:v>2.0099999999999998</c:v>
                </c:pt>
                <c:pt idx="67">
                  <c:v>2.04</c:v>
                </c:pt>
                <c:pt idx="68">
                  <c:v>2.0699999999999998</c:v>
                </c:pt>
                <c:pt idx="69">
                  <c:v>2.1</c:v>
                </c:pt>
                <c:pt idx="70">
                  <c:v>2.13</c:v>
                </c:pt>
                <c:pt idx="71">
                  <c:v>2.16</c:v>
                </c:pt>
                <c:pt idx="72">
                  <c:v>2.19</c:v>
                </c:pt>
                <c:pt idx="73">
                  <c:v>2.2200000000000002</c:v>
                </c:pt>
                <c:pt idx="74">
                  <c:v>2.25</c:v>
                </c:pt>
                <c:pt idx="75">
                  <c:v>2.2799999999999998</c:v>
                </c:pt>
                <c:pt idx="76">
                  <c:v>2.31</c:v>
                </c:pt>
                <c:pt idx="77">
                  <c:v>2.34</c:v>
                </c:pt>
                <c:pt idx="78">
                  <c:v>2.37</c:v>
                </c:pt>
                <c:pt idx="79">
                  <c:v>2.4</c:v>
                </c:pt>
                <c:pt idx="80">
                  <c:v>2.4300000000000002</c:v>
                </c:pt>
                <c:pt idx="81">
                  <c:v>2.46</c:v>
                </c:pt>
                <c:pt idx="82">
                  <c:v>2.4900000000000002</c:v>
                </c:pt>
                <c:pt idx="83">
                  <c:v>2.52</c:v>
                </c:pt>
                <c:pt idx="84">
                  <c:v>2.5499999999999998</c:v>
                </c:pt>
                <c:pt idx="85">
                  <c:v>2.58</c:v>
                </c:pt>
                <c:pt idx="86">
                  <c:v>2.61</c:v>
                </c:pt>
                <c:pt idx="87">
                  <c:v>2.64</c:v>
                </c:pt>
                <c:pt idx="88">
                  <c:v>2.67</c:v>
                </c:pt>
                <c:pt idx="89">
                  <c:v>2.7</c:v>
                </c:pt>
                <c:pt idx="90">
                  <c:v>2.73</c:v>
                </c:pt>
                <c:pt idx="91">
                  <c:v>2.76</c:v>
                </c:pt>
                <c:pt idx="92">
                  <c:v>2.79</c:v>
                </c:pt>
                <c:pt idx="93">
                  <c:v>2.82</c:v>
                </c:pt>
                <c:pt idx="94">
                  <c:v>2.85</c:v>
                </c:pt>
                <c:pt idx="95">
                  <c:v>2.88</c:v>
                </c:pt>
                <c:pt idx="96">
                  <c:v>2.91</c:v>
                </c:pt>
                <c:pt idx="97">
                  <c:v>2.94</c:v>
                </c:pt>
                <c:pt idx="98">
                  <c:v>2.97</c:v>
                </c:pt>
                <c:pt idx="99">
                  <c:v>3</c:v>
                </c:pt>
              </c:numCache>
            </c:numRef>
          </c:xVal>
          <c:yVal>
            <c:numRef>
              <c:f>'Resumen-2'!$F$10:$F$109</c:f>
              <c:numCache>
                <c:formatCode>0</c:formatCode>
                <c:ptCount val="100"/>
                <c:pt idx="0">
                  <c:v>0.1578778242276096</c:v>
                </c:pt>
                <c:pt idx="1">
                  <c:v>0.47362400020282475</c:v>
                </c:pt>
                <c:pt idx="2">
                  <c:v>0</c:v>
                </c:pt>
                <c:pt idx="3">
                  <c:v>0.31575091221521712</c:v>
                </c:pt>
                <c:pt idx="4">
                  <c:v>0.78938912113804804</c:v>
                </c:pt>
                <c:pt idx="5">
                  <c:v>0.47362400020282475</c:v>
                </c:pt>
                <c:pt idx="6">
                  <c:v>0.47362400020282475</c:v>
                </c:pt>
                <c:pt idx="7">
                  <c:v>0.47362400020282475</c:v>
                </c:pt>
                <c:pt idx="8">
                  <c:v>1.2630131213408728</c:v>
                </c:pt>
                <c:pt idx="9">
                  <c:v>1.894496000811299</c:v>
                </c:pt>
                <c:pt idx="10">
                  <c:v>0.94724800040564949</c:v>
                </c:pt>
                <c:pt idx="11">
                  <c:v>1.5787782422760961</c:v>
                </c:pt>
                <c:pt idx="12">
                  <c:v>1.4208720006084741</c:v>
                </c:pt>
                <c:pt idx="13">
                  <c:v>2.0524022424789208</c:v>
                </c:pt>
                <c:pt idx="14">
                  <c:v>1.894496000811299</c:v>
                </c:pt>
                <c:pt idx="15">
                  <c:v>1.4208720006084741</c:v>
                </c:pt>
                <c:pt idx="16">
                  <c:v>2.0524022424789208</c:v>
                </c:pt>
                <c:pt idx="17">
                  <c:v>2.8417913636169687</c:v>
                </c:pt>
                <c:pt idx="18">
                  <c:v>4.2626633642254435</c:v>
                </c:pt>
                <c:pt idx="19">
                  <c:v>2.8417913636169687</c:v>
                </c:pt>
                <c:pt idx="20">
                  <c:v>3.3154153638197936</c:v>
                </c:pt>
                <c:pt idx="21">
                  <c:v>5.0521472101635316</c:v>
                </c:pt>
                <c:pt idx="22">
                  <c:v>4.8939567940957875</c:v>
                </c:pt>
                <c:pt idx="23">
                  <c:v>5.5257712103663561</c:v>
                </c:pt>
                <c:pt idx="24">
                  <c:v>7.5779840032451959</c:v>
                </c:pt>
                <c:pt idx="25">
                  <c:v>6.4730192107720042</c:v>
                </c:pt>
                <c:pt idx="26">
                  <c:v>9.4724800040564947</c:v>
                </c:pt>
                <c:pt idx="27">
                  <c:v>9.1570464199214126</c:v>
                </c:pt>
                <c:pt idx="28">
                  <c:v>11.840600005070618</c:v>
                </c:pt>
                <c:pt idx="29">
                  <c:v>11.366976004867793</c:v>
                </c:pt>
                <c:pt idx="30">
                  <c:v>13.261472005679092</c:v>
                </c:pt>
                <c:pt idx="31">
                  <c:v>16.419123215031323</c:v>
                </c:pt>
                <c:pt idx="32">
                  <c:v>17.524088007504517</c:v>
                </c:pt>
                <c:pt idx="33">
                  <c:v>17.997712007707339</c:v>
                </c:pt>
                <c:pt idx="34">
                  <c:v>19.892208008518637</c:v>
                </c:pt>
                <c:pt idx="35">
                  <c:v>28.259723220101943</c:v>
                </c:pt>
                <c:pt idx="36">
                  <c:v>26.523417635358388</c:v>
                </c:pt>
                <c:pt idx="37">
                  <c:v>32.838246430062647</c:v>
                </c:pt>
                <c:pt idx="38">
                  <c:v>35.206366431076773</c:v>
                </c:pt>
                <c:pt idx="39">
                  <c:v>38.679451224564083</c:v>
                </c:pt>
                <c:pt idx="40">
                  <c:v>48.939567940957872</c:v>
                </c:pt>
                <c:pt idx="41">
                  <c:v>55.57030394379742</c:v>
                </c:pt>
                <c:pt idx="42">
                  <c:v>67.728232029003934</c:v>
                </c:pt>
                <c:pt idx="43">
                  <c:v>72.308176110965249</c:v>
                </c:pt>
                <c:pt idx="44">
                  <c:v>85.096024116441527</c:v>
                </c:pt>
                <c:pt idx="45">
                  <c:v>92.356680039550824</c:v>
                </c:pt>
                <c:pt idx="46">
                  <c:v>109.25084812678557</c:v>
                </c:pt>
                <c:pt idx="47">
                  <c:v>120.61782413165336</c:v>
                </c:pt>
                <c:pt idx="48">
                  <c:v>146.98447222294462</c:v>
                </c:pt>
                <c:pt idx="49">
                  <c:v>181.39799207768189</c:v>
                </c:pt>
                <c:pt idx="50">
                  <c:v>203.9756481673505</c:v>
                </c:pt>
                <c:pt idx="51">
                  <c:v>235.71319242094182</c:v>
                </c:pt>
                <c:pt idx="52">
                  <c:v>262.23613643229999</c:v>
                </c:pt>
                <c:pt idx="53">
                  <c:v>324.92027285914378</c:v>
                </c:pt>
                <c:pt idx="54">
                  <c:v>362.02397703503311</c:v>
                </c:pt>
                <c:pt idx="55">
                  <c:v>411.59346489626068</c:v>
                </c:pt>
                <c:pt idx="56">
                  <c:v>475.99212020383874</c:v>
                </c:pt>
                <c:pt idx="57">
                  <c:v>554.94524103764979</c:v>
                </c:pt>
                <c:pt idx="58">
                  <c:v>603.53906345845951</c:v>
                </c:pt>
                <c:pt idx="59">
                  <c:v>657.53219948158153</c:v>
                </c:pt>
                <c:pt idx="60">
                  <c:v>722.60813710944967</c:v>
                </c:pt>
                <c:pt idx="61">
                  <c:v>793.93591153999523</c:v>
                </c:pt>
                <c:pt idx="62">
                  <c:v>822.82697555236757</c:v>
                </c:pt>
                <c:pt idx="63">
                  <c:v>880.18284197692935</c:v>
                </c:pt>
                <c:pt idx="64">
                  <c:v>907.32149718855135</c:v>
                </c:pt>
                <c:pt idx="65">
                  <c:v>935.7389372007209</c:v>
                </c:pt>
                <c:pt idx="66">
                  <c:v>904.00612918713171</c:v>
                </c:pt>
                <c:pt idx="67">
                  <c:v>850.15508036407039</c:v>
                </c:pt>
                <c:pt idx="68">
                  <c:v>787.02100113703398</c:v>
                </c:pt>
                <c:pt idx="69">
                  <c:v>689.45445709525188</c:v>
                </c:pt>
                <c:pt idx="70">
                  <c:v>599.13436025657325</c:v>
                </c:pt>
                <c:pt idx="71">
                  <c:v>469.21456076093642</c:v>
                </c:pt>
                <c:pt idx="72">
                  <c:v>351.44321687050206</c:v>
                </c:pt>
                <c:pt idx="73">
                  <c:v>254.18452842885202</c:v>
                </c:pt>
                <c:pt idx="74">
                  <c:v>166.24202407119148</c:v>
                </c:pt>
                <c:pt idx="75">
                  <c:v>107.03902404583839</c:v>
                </c:pt>
                <c:pt idx="76">
                  <c:v>64.886488027786996</c:v>
                </c:pt>
                <c:pt idx="77">
                  <c:v>33.627777638400758</c:v>
                </c:pt>
                <c:pt idx="78">
                  <c:v>16.576840007098866</c:v>
                </c:pt>
                <c:pt idx="79">
                  <c:v>6.3148287947042627</c:v>
                </c:pt>
                <c:pt idx="80">
                  <c:v>2.5260262426817457</c:v>
                </c:pt>
                <c:pt idx="81">
                  <c:v>0.94724800040564949</c:v>
                </c:pt>
                <c:pt idx="82">
                  <c:v>0.1578778242276096</c:v>
                </c:pt>
                <c:pt idx="83">
                  <c:v>0.1578778242276096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5-4ECD-890C-A5A4BAFD4CAF}"/>
            </c:ext>
          </c:extLst>
        </c:ser>
        <c:ser>
          <c:idx val="1"/>
          <c:order val="1"/>
          <c:tx>
            <c:v>5 MeV</c:v>
          </c:tx>
          <c:spPr>
            <a:ln w="1905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'Resumen-2'!$G$10:$G$109</c:f>
              <c:numCache>
                <c:formatCode>0.000</c:formatCode>
                <c:ptCount val="100"/>
                <c:pt idx="0">
                  <c:v>2.5000999999999999E-2</c:v>
                </c:pt>
                <c:pt idx="1">
                  <c:v>5.0000999999999997E-2</c:v>
                </c:pt>
                <c:pt idx="2">
                  <c:v>7.5000999999999998E-2</c:v>
                </c:pt>
                <c:pt idx="3">
                  <c:v>0.10000099999999999</c:v>
                </c:pt>
                <c:pt idx="4">
                  <c:v>0.125001</c:v>
                </c:pt>
                <c:pt idx="5">
                  <c:v>0.150001</c:v>
                </c:pt>
                <c:pt idx="6">
                  <c:v>0.17500099999999999</c:v>
                </c:pt>
                <c:pt idx="7">
                  <c:v>0.20000100000000001</c:v>
                </c:pt>
                <c:pt idx="8">
                  <c:v>0.22500100000000003</c:v>
                </c:pt>
                <c:pt idx="9">
                  <c:v>0.25000100000000003</c:v>
                </c:pt>
                <c:pt idx="10">
                  <c:v>0.275001</c:v>
                </c:pt>
                <c:pt idx="11">
                  <c:v>0.30000100000000002</c:v>
                </c:pt>
                <c:pt idx="12">
                  <c:v>0.32500100000000004</c:v>
                </c:pt>
                <c:pt idx="13">
                  <c:v>0.35000100000000001</c:v>
                </c:pt>
                <c:pt idx="14">
                  <c:v>0.37500100000000003</c:v>
                </c:pt>
                <c:pt idx="15">
                  <c:v>0.400001</c:v>
                </c:pt>
                <c:pt idx="16">
                  <c:v>0.42500100000000002</c:v>
                </c:pt>
                <c:pt idx="17">
                  <c:v>0.45000100000000004</c:v>
                </c:pt>
                <c:pt idx="18">
                  <c:v>0.47500100000000001</c:v>
                </c:pt>
                <c:pt idx="19">
                  <c:v>0.50000100000000003</c:v>
                </c:pt>
                <c:pt idx="20">
                  <c:v>0.52500100000000005</c:v>
                </c:pt>
                <c:pt idx="21">
                  <c:v>0.55000100000000007</c:v>
                </c:pt>
                <c:pt idx="22">
                  <c:v>0.57500099999999998</c:v>
                </c:pt>
                <c:pt idx="23">
                  <c:v>0.60000100000000001</c:v>
                </c:pt>
                <c:pt idx="24">
                  <c:v>0.62500100000000003</c:v>
                </c:pt>
                <c:pt idx="25">
                  <c:v>0.65000100000000005</c:v>
                </c:pt>
                <c:pt idx="26">
                  <c:v>0.67500100000000007</c:v>
                </c:pt>
                <c:pt idx="27">
                  <c:v>0.70000099999999998</c:v>
                </c:pt>
                <c:pt idx="28">
                  <c:v>0.72500100000000001</c:v>
                </c:pt>
                <c:pt idx="29">
                  <c:v>0.75000100000000003</c:v>
                </c:pt>
                <c:pt idx="30">
                  <c:v>0.77500100000000005</c:v>
                </c:pt>
                <c:pt idx="31">
                  <c:v>0.80000100000000007</c:v>
                </c:pt>
                <c:pt idx="32">
                  <c:v>0.82500099999999998</c:v>
                </c:pt>
                <c:pt idx="33">
                  <c:v>0.85000100000000001</c:v>
                </c:pt>
                <c:pt idx="34">
                  <c:v>0.87500100000000003</c:v>
                </c:pt>
                <c:pt idx="35">
                  <c:v>0.90000100000000005</c:v>
                </c:pt>
                <c:pt idx="36">
                  <c:v>0.92500100000000007</c:v>
                </c:pt>
                <c:pt idx="37">
                  <c:v>0.95000099999999998</c:v>
                </c:pt>
                <c:pt idx="38">
                  <c:v>0.97500100000000001</c:v>
                </c:pt>
                <c:pt idx="39">
                  <c:v>1</c:v>
                </c:pt>
                <c:pt idx="40">
                  <c:v>1.0249999999999999</c:v>
                </c:pt>
                <c:pt idx="41">
                  <c:v>1.05</c:v>
                </c:pt>
                <c:pt idx="42">
                  <c:v>1.075</c:v>
                </c:pt>
                <c:pt idx="43">
                  <c:v>1.1000000000000001</c:v>
                </c:pt>
                <c:pt idx="44">
                  <c:v>1.125</c:v>
                </c:pt>
                <c:pt idx="45">
                  <c:v>1.1499999999999999</c:v>
                </c:pt>
                <c:pt idx="46">
                  <c:v>1.175</c:v>
                </c:pt>
                <c:pt idx="47">
                  <c:v>1.2</c:v>
                </c:pt>
                <c:pt idx="48">
                  <c:v>1.2250000000000001</c:v>
                </c:pt>
                <c:pt idx="49">
                  <c:v>1.25</c:v>
                </c:pt>
                <c:pt idx="50">
                  <c:v>1.2749999999999999</c:v>
                </c:pt>
                <c:pt idx="51">
                  <c:v>1.3</c:v>
                </c:pt>
                <c:pt idx="52">
                  <c:v>1.325</c:v>
                </c:pt>
                <c:pt idx="53">
                  <c:v>1.35</c:v>
                </c:pt>
                <c:pt idx="54">
                  <c:v>1.375</c:v>
                </c:pt>
                <c:pt idx="55">
                  <c:v>1.4</c:v>
                </c:pt>
                <c:pt idx="56">
                  <c:v>1.425</c:v>
                </c:pt>
                <c:pt idx="57">
                  <c:v>1.45</c:v>
                </c:pt>
                <c:pt idx="58">
                  <c:v>1.4750000000000001</c:v>
                </c:pt>
                <c:pt idx="59">
                  <c:v>1.5</c:v>
                </c:pt>
                <c:pt idx="60">
                  <c:v>1.5249999999999999</c:v>
                </c:pt>
                <c:pt idx="61">
                  <c:v>1.55</c:v>
                </c:pt>
                <c:pt idx="62">
                  <c:v>1.575</c:v>
                </c:pt>
                <c:pt idx="63">
                  <c:v>1.6</c:v>
                </c:pt>
                <c:pt idx="64">
                  <c:v>1.625</c:v>
                </c:pt>
                <c:pt idx="65">
                  <c:v>1.65</c:v>
                </c:pt>
                <c:pt idx="66">
                  <c:v>1.675</c:v>
                </c:pt>
                <c:pt idx="67">
                  <c:v>1.7</c:v>
                </c:pt>
                <c:pt idx="68">
                  <c:v>1.7250000000000001</c:v>
                </c:pt>
                <c:pt idx="69">
                  <c:v>1.75</c:v>
                </c:pt>
                <c:pt idx="70">
                  <c:v>1.7749999999999999</c:v>
                </c:pt>
                <c:pt idx="71">
                  <c:v>1.8</c:v>
                </c:pt>
                <c:pt idx="72">
                  <c:v>1.825</c:v>
                </c:pt>
                <c:pt idx="73">
                  <c:v>1.85</c:v>
                </c:pt>
                <c:pt idx="74">
                  <c:v>1.875</c:v>
                </c:pt>
                <c:pt idx="75">
                  <c:v>1.9</c:v>
                </c:pt>
                <c:pt idx="76">
                  <c:v>1.925</c:v>
                </c:pt>
                <c:pt idx="77">
                  <c:v>1.95</c:v>
                </c:pt>
                <c:pt idx="78">
                  <c:v>1.9750000000000001</c:v>
                </c:pt>
                <c:pt idx="79">
                  <c:v>2</c:v>
                </c:pt>
                <c:pt idx="80">
                  <c:v>2.0249999999999999</c:v>
                </c:pt>
                <c:pt idx="81">
                  <c:v>2.0499999999999998</c:v>
                </c:pt>
                <c:pt idx="82">
                  <c:v>2.0750000000000002</c:v>
                </c:pt>
                <c:pt idx="83">
                  <c:v>2.1</c:v>
                </c:pt>
                <c:pt idx="84">
                  <c:v>2.125</c:v>
                </c:pt>
                <c:pt idx="85">
                  <c:v>2.15</c:v>
                </c:pt>
                <c:pt idx="86">
                  <c:v>2.1749999999999998</c:v>
                </c:pt>
                <c:pt idx="87">
                  <c:v>2.2000000000000002</c:v>
                </c:pt>
                <c:pt idx="88">
                  <c:v>2.2250000000000001</c:v>
                </c:pt>
                <c:pt idx="89">
                  <c:v>2.25</c:v>
                </c:pt>
                <c:pt idx="90">
                  <c:v>2.2749999999999999</c:v>
                </c:pt>
                <c:pt idx="91">
                  <c:v>2.2999999999999998</c:v>
                </c:pt>
                <c:pt idx="92">
                  <c:v>2.3250000000000002</c:v>
                </c:pt>
                <c:pt idx="93">
                  <c:v>2.35</c:v>
                </c:pt>
                <c:pt idx="94">
                  <c:v>2.375</c:v>
                </c:pt>
                <c:pt idx="95">
                  <c:v>2.4</c:v>
                </c:pt>
                <c:pt idx="96">
                  <c:v>2.4249999999999998</c:v>
                </c:pt>
                <c:pt idx="97">
                  <c:v>2.4500000000000002</c:v>
                </c:pt>
                <c:pt idx="98">
                  <c:v>2.4750000000000001</c:v>
                </c:pt>
                <c:pt idx="99">
                  <c:v>2.5</c:v>
                </c:pt>
              </c:numCache>
            </c:numRef>
          </c:xVal>
          <c:yVal>
            <c:numRef>
              <c:f>'Resumen-2'!$K$10:$K$109</c:f>
              <c:numCache>
                <c:formatCode>0</c:formatCode>
                <c:ptCount val="100"/>
                <c:pt idx="0">
                  <c:v>0</c:v>
                </c:pt>
                <c:pt idx="1">
                  <c:v>0.22700229980921147</c:v>
                </c:pt>
                <c:pt idx="2">
                  <c:v>0.45399324978717825</c:v>
                </c:pt>
                <c:pt idx="3">
                  <c:v>0.45399324978717825</c:v>
                </c:pt>
                <c:pt idx="4">
                  <c:v>1.3620081239396464</c:v>
                </c:pt>
                <c:pt idx="5">
                  <c:v>1.3620081239396464</c:v>
                </c:pt>
                <c:pt idx="6">
                  <c:v>1.3620081239396464</c:v>
                </c:pt>
                <c:pt idx="7">
                  <c:v>1.5890047488332357</c:v>
                </c:pt>
                <c:pt idx="8">
                  <c:v>1.816001373726825</c:v>
                </c:pt>
                <c:pt idx="9">
                  <c:v>2.0429979986204141</c:v>
                </c:pt>
                <c:pt idx="10">
                  <c:v>2.9509561236166593</c:v>
                </c:pt>
                <c:pt idx="11">
                  <c:v>2.9509561236166593</c:v>
                </c:pt>
                <c:pt idx="12">
                  <c:v>2.7240162478792929</c:v>
                </c:pt>
                <c:pt idx="13">
                  <c:v>2.7240162478792929</c:v>
                </c:pt>
                <c:pt idx="14">
                  <c:v>4.0859392480846051</c:v>
                </c:pt>
                <c:pt idx="15">
                  <c:v>2.7240162478792929</c:v>
                </c:pt>
                <c:pt idx="16">
                  <c:v>5.4479189974461395</c:v>
                </c:pt>
                <c:pt idx="17">
                  <c:v>5.6749156223397295</c:v>
                </c:pt>
                <c:pt idx="18">
                  <c:v>6.3559054970204958</c:v>
                </c:pt>
                <c:pt idx="19">
                  <c:v>6.5829021219140849</c:v>
                </c:pt>
                <c:pt idx="20">
                  <c:v>7.0368953717012639</c:v>
                </c:pt>
                <c:pt idx="21">
                  <c:v>9.0801487415246811</c:v>
                </c:pt>
                <c:pt idx="22">
                  <c:v>10.669125115779808</c:v>
                </c:pt>
                <c:pt idx="23">
                  <c:v>11.577111615354164</c:v>
                </c:pt>
                <c:pt idx="24">
                  <c:v>13.620081239396466</c:v>
                </c:pt>
                <c:pt idx="25">
                  <c:v>17.025030612800304</c:v>
                </c:pt>
                <c:pt idx="26">
                  <c:v>18.160013737268244</c:v>
                </c:pt>
                <c:pt idx="27">
                  <c:v>17.252027237693891</c:v>
                </c:pt>
                <c:pt idx="28">
                  <c:v>21.5652468564532</c:v>
                </c:pt>
                <c:pt idx="29">
                  <c:v>26.332175979218572</c:v>
                </c:pt>
                <c:pt idx="30">
                  <c:v>26.105179354324985</c:v>
                </c:pt>
                <c:pt idx="31">
                  <c:v>25.197192854750632</c:v>
                </c:pt>
                <c:pt idx="32">
                  <c:v>37.908436357229384</c:v>
                </c:pt>
                <c:pt idx="33">
                  <c:v>37.908436357229384</c:v>
                </c:pt>
                <c:pt idx="34">
                  <c:v>52.209223725525511</c:v>
                </c:pt>
                <c:pt idx="35">
                  <c:v>60.835095471481893</c:v>
                </c:pt>
                <c:pt idx="36">
                  <c:v>65.148031344460094</c:v>
                </c:pt>
                <c:pt idx="37">
                  <c:v>67.871990843183156</c:v>
                </c:pt>
                <c:pt idx="38">
                  <c:v>68.098987468076757</c:v>
                </c:pt>
                <c:pt idx="39">
                  <c:v>88.758517791204525</c:v>
                </c:pt>
                <c:pt idx="40">
                  <c:v>109.64220728141471</c:v>
                </c:pt>
                <c:pt idx="41">
                  <c:v>118.94906890205191</c:v>
                </c:pt>
                <c:pt idx="42">
                  <c:v>129.84490689694417</c:v>
                </c:pt>
                <c:pt idx="43">
                  <c:v>146.41566051417615</c:v>
                </c:pt>
                <c:pt idx="44">
                  <c:v>170.25030612800305</c:v>
                </c:pt>
                <c:pt idx="45">
                  <c:v>183.41611037183117</c:v>
                </c:pt>
                <c:pt idx="46">
                  <c:v>217.4656041058696</c:v>
                </c:pt>
                <c:pt idx="47">
                  <c:v>246.06717884246183</c:v>
                </c:pt>
                <c:pt idx="48">
                  <c:v>287.60472374017746</c:v>
                </c:pt>
                <c:pt idx="49">
                  <c:v>315.07131535230172</c:v>
                </c:pt>
                <c:pt idx="50">
                  <c:v>337.54398121676701</c:v>
                </c:pt>
                <c:pt idx="51">
                  <c:v>387.71023531825028</c:v>
                </c:pt>
                <c:pt idx="52">
                  <c:v>419.51813738146444</c:v>
                </c:pt>
                <c:pt idx="53">
                  <c:v>461.73950961167196</c:v>
                </c:pt>
                <c:pt idx="54">
                  <c:v>487.39012822464758</c:v>
                </c:pt>
                <c:pt idx="55">
                  <c:v>541.61394699610366</c:v>
                </c:pt>
                <c:pt idx="56">
                  <c:v>554.77975123993178</c:v>
                </c:pt>
                <c:pt idx="57">
                  <c:v>558.63869386312285</c:v>
                </c:pt>
                <c:pt idx="58">
                  <c:v>605.17300196630868</c:v>
                </c:pt>
                <c:pt idx="59">
                  <c:v>584.97030235077921</c:v>
                </c:pt>
                <c:pt idx="60">
                  <c:v>562.72463311120748</c:v>
                </c:pt>
                <c:pt idx="61">
                  <c:v>539.57097737206129</c:v>
                </c:pt>
                <c:pt idx="62">
                  <c:v>496.92398647017825</c:v>
                </c:pt>
                <c:pt idx="63">
                  <c:v>449.70868849231181</c:v>
                </c:pt>
                <c:pt idx="64">
                  <c:v>414.29721500891191</c:v>
                </c:pt>
                <c:pt idx="65">
                  <c:v>335.50101159272481</c:v>
                </c:pt>
                <c:pt idx="66">
                  <c:v>277.62254716048187</c:v>
                </c:pt>
                <c:pt idx="67">
                  <c:v>212.47167835821062</c:v>
                </c:pt>
                <c:pt idx="68">
                  <c:v>167.29935000438635</c:v>
                </c:pt>
                <c:pt idx="69">
                  <c:v>107.59923765737243</c:v>
                </c:pt>
                <c:pt idx="70">
                  <c:v>84.215747835521569</c:v>
                </c:pt>
                <c:pt idx="71">
                  <c:v>45.399324978717836</c:v>
                </c:pt>
                <c:pt idx="72">
                  <c:v>29.055567986379408</c:v>
                </c:pt>
                <c:pt idx="73">
                  <c:v>13.847077864290055</c:v>
                </c:pt>
                <c:pt idx="74">
                  <c:v>7.2641757423759694</c:v>
                </c:pt>
                <c:pt idx="75">
                  <c:v>3.631945998297426</c:v>
                </c:pt>
                <c:pt idx="76">
                  <c:v>2.0429979986204141</c:v>
                </c:pt>
                <c:pt idx="77">
                  <c:v>0.68098987468076744</c:v>
                </c:pt>
                <c:pt idx="78">
                  <c:v>0.45399324978717825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5-4ECD-890C-A5A4BAFD4CAF}"/>
            </c:ext>
          </c:extLst>
        </c:ser>
        <c:ser>
          <c:idx val="2"/>
          <c:order val="2"/>
          <c:tx>
            <c:v>2 MeV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'Resumen-2'!$L$10:$L$109</c:f>
              <c:numCache>
                <c:formatCode>0.000</c:formatCode>
                <c:ptCount val="100"/>
                <c:pt idx="0">
                  <c:v>2.0000999999999998E-2</c:v>
                </c:pt>
                <c:pt idx="1">
                  <c:v>4.0001000000000002E-2</c:v>
                </c:pt>
                <c:pt idx="2">
                  <c:v>6.0000999999999999E-2</c:v>
                </c:pt>
                <c:pt idx="3">
                  <c:v>8.0001000000000003E-2</c:v>
                </c:pt>
                <c:pt idx="4">
                  <c:v>0.10000099999999999</c:v>
                </c:pt>
                <c:pt idx="5">
                  <c:v>0.120001</c:v>
                </c:pt>
                <c:pt idx="6">
                  <c:v>0.14000099999999999</c:v>
                </c:pt>
                <c:pt idx="7">
                  <c:v>0.160001</c:v>
                </c:pt>
                <c:pt idx="8">
                  <c:v>0.18000099999999999</c:v>
                </c:pt>
                <c:pt idx="9">
                  <c:v>0.20000100000000001</c:v>
                </c:pt>
                <c:pt idx="10">
                  <c:v>0.22000100000000003</c:v>
                </c:pt>
                <c:pt idx="11">
                  <c:v>0.24000100000000002</c:v>
                </c:pt>
                <c:pt idx="12">
                  <c:v>0.26000100000000004</c:v>
                </c:pt>
                <c:pt idx="13">
                  <c:v>0.280001</c:v>
                </c:pt>
                <c:pt idx="14">
                  <c:v>0.30000100000000002</c:v>
                </c:pt>
                <c:pt idx="15">
                  <c:v>0.32000100000000004</c:v>
                </c:pt>
                <c:pt idx="16">
                  <c:v>0.340001</c:v>
                </c:pt>
                <c:pt idx="17">
                  <c:v>0.36000100000000002</c:v>
                </c:pt>
                <c:pt idx="18">
                  <c:v>0.38000100000000003</c:v>
                </c:pt>
                <c:pt idx="19">
                  <c:v>0.400001</c:v>
                </c:pt>
                <c:pt idx="20">
                  <c:v>0.42000100000000001</c:v>
                </c:pt>
                <c:pt idx="21">
                  <c:v>0.44000100000000003</c:v>
                </c:pt>
                <c:pt idx="22">
                  <c:v>0.46000100000000005</c:v>
                </c:pt>
                <c:pt idx="23">
                  <c:v>0.48000100000000001</c:v>
                </c:pt>
                <c:pt idx="24">
                  <c:v>0.50000100000000003</c:v>
                </c:pt>
                <c:pt idx="25">
                  <c:v>0.52000100000000005</c:v>
                </c:pt>
                <c:pt idx="26">
                  <c:v>0.54000100000000006</c:v>
                </c:pt>
                <c:pt idx="27">
                  <c:v>0.56000099999999997</c:v>
                </c:pt>
                <c:pt idx="28">
                  <c:v>0.58000099999999999</c:v>
                </c:pt>
                <c:pt idx="29">
                  <c:v>0.60000100000000001</c:v>
                </c:pt>
                <c:pt idx="30">
                  <c:v>0.62000100000000002</c:v>
                </c:pt>
                <c:pt idx="31">
                  <c:v>0.64000100000000004</c:v>
                </c:pt>
                <c:pt idx="32">
                  <c:v>0.66000100000000006</c:v>
                </c:pt>
                <c:pt idx="33">
                  <c:v>0.68000099999999997</c:v>
                </c:pt>
                <c:pt idx="34">
                  <c:v>0.70000099999999998</c:v>
                </c:pt>
                <c:pt idx="35">
                  <c:v>0.720001</c:v>
                </c:pt>
                <c:pt idx="36">
                  <c:v>0.74000100000000002</c:v>
                </c:pt>
                <c:pt idx="37">
                  <c:v>0.76000100000000004</c:v>
                </c:pt>
                <c:pt idx="38">
                  <c:v>0.78000100000000006</c:v>
                </c:pt>
                <c:pt idx="39">
                  <c:v>0.80000100000000007</c:v>
                </c:pt>
                <c:pt idx="40">
                  <c:v>0.82000099999999998</c:v>
                </c:pt>
                <c:pt idx="41">
                  <c:v>0.840001</c:v>
                </c:pt>
                <c:pt idx="42">
                  <c:v>0.86000100000000002</c:v>
                </c:pt>
                <c:pt idx="43">
                  <c:v>0.88000100000000003</c:v>
                </c:pt>
                <c:pt idx="44">
                  <c:v>0.90000100000000005</c:v>
                </c:pt>
                <c:pt idx="45">
                  <c:v>0.92000100000000007</c:v>
                </c:pt>
                <c:pt idx="46">
                  <c:v>0.94000099999999998</c:v>
                </c:pt>
                <c:pt idx="47">
                  <c:v>0.96000099999999999</c:v>
                </c:pt>
                <c:pt idx="48">
                  <c:v>0.98000100000000001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</c:numCache>
            </c:numRef>
          </c:xVal>
          <c:yVal>
            <c:numRef>
              <c:f>'Resumen-2'!$P$10:$P$109</c:f>
              <c:numCache>
                <c:formatCode>0</c:formatCode>
                <c:ptCount val="100"/>
                <c:pt idx="0">
                  <c:v>0.68609830768374902</c:v>
                </c:pt>
                <c:pt idx="1">
                  <c:v>1.8867231780508587</c:v>
                </c:pt>
                <c:pt idx="2">
                  <c:v>3.9449666450154321</c:v>
                </c:pt>
                <c:pt idx="3">
                  <c:v>4.6312193209592021</c:v>
                </c:pt>
                <c:pt idx="4">
                  <c:v>7.2040236546649199</c:v>
                </c:pt>
                <c:pt idx="5">
                  <c:v>6.0033816322689182</c:v>
                </c:pt>
                <c:pt idx="6">
                  <c:v>8.7477062548883513</c:v>
                </c:pt>
                <c:pt idx="7">
                  <c:v>12.69267289990378</c:v>
                </c:pt>
                <c:pt idx="8">
                  <c:v>16.466290776294414</c:v>
                </c:pt>
                <c:pt idx="9">
                  <c:v>16.294770487380699</c:v>
                </c:pt>
                <c:pt idx="10">
                  <c:v>19.724833225077163</c:v>
                </c:pt>
                <c:pt idx="11">
                  <c:v>23.155239003351447</c:v>
                </c:pt>
                <c:pt idx="12">
                  <c:v>30.873652004468596</c:v>
                </c:pt>
                <c:pt idx="13">
                  <c:v>36.876862116448606</c:v>
                </c:pt>
                <c:pt idx="14">
                  <c:v>38.420544716672033</c:v>
                </c:pt>
                <c:pt idx="15">
                  <c:v>50.771720721348601</c:v>
                </c:pt>
                <c:pt idx="16">
                  <c:v>51.972362743744604</c:v>
                </c:pt>
                <c:pt idx="17">
                  <c:v>64.321823545532055</c:v>
                </c:pt>
                <c:pt idx="18">
                  <c:v>74.098480013613766</c:v>
                </c:pt>
                <c:pt idx="19">
                  <c:v>81.130811859076076</c:v>
                </c:pt>
                <c:pt idx="20">
                  <c:v>104.80232693205778</c:v>
                </c:pt>
                <c:pt idx="21">
                  <c:v>115.26506455579437</c:v>
                </c:pt>
                <c:pt idx="22">
                  <c:v>127.27148477975436</c:v>
                </c:pt>
                <c:pt idx="23">
                  <c:v>153.3442838975281</c:v>
                </c:pt>
                <c:pt idx="24">
                  <c:v>163.29246065452352</c:v>
                </c:pt>
                <c:pt idx="25">
                  <c:v>189.186878671827</c:v>
                </c:pt>
                <c:pt idx="26">
                  <c:v>213.88580027540189</c:v>
                </c:pt>
                <c:pt idx="27">
                  <c:v>236.86951898983961</c:v>
                </c:pt>
                <c:pt idx="28">
                  <c:v>258.66974771077275</c:v>
                </c:pt>
                <c:pt idx="29">
                  <c:v>295.88965040504877</c:v>
                </c:pt>
                <c:pt idx="30">
                  <c:v>333.9671545438934</c:v>
                </c:pt>
                <c:pt idx="31">
                  <c:v>352.14830516874707</c:v>
                </c:pt>
                <c:pt idx="32">
                  <c:v>389.88276872976422</c:v>
                </c:pt>
                <c:pt idx="33">
                  <c:v>411.49432513289224</c:v>
                </c:pt>
                <c:pt idx="34">
                  <c:v>419.72729900075058</c:v>
                </c:pt>
                <c:pt idx="35">
                  <c:v>431.56219893579686</c:v>
                </c:pt>
                <c:pt idx="36">
                  <c:v>449.57182927173687</c:v>
                </c:pt>
                <c:pt idx="37">
                  <c:v>447.17054522694485</c:v>
                </c:pt>
                <c:pt idx="38">
                  <c:v>437.73692933669059</c:v>
                </c:pt>
                <c:pt idx="39">
                  <c:v>402.74679039829283</c:v>
                </c:pt>
                <c:pt idx="40">
                  <c:v>376.84722677232196</c:v>
                </c:pt>
                <c:pt idx="41">
                  <c:v>354.54958921353915</c:v>
                </c:pt>
                <c:pt idx="42">
                  <c:v>308.23911120683624</c:v>
                </c:pt>
                <c:pt idx="43">
                  <c:v>261.92863320013328</c:v>
                </c:pt>
                <c:pt idx="44">
                  <c:v>214.74340171997042</c:v>
                </c:pt>
                <c:pt idx="45">
                  <c:v>168.95263018867612</c:v>
                </c:pt>
                <c:pt idx="46">
                  <c:v>127.6145253575818</c:v>
                </c:pt>
                <c:pt idx="47">
                  <c:v>101.5434414426972</c:v>
                </c:pt>
                <c:pt idx="48">
                  <c:v>71.525675679908062</c:v>
                </c:pt>
                <c:pt idx="49">
                  <c:v>43.394633095169752</c:v>
                </c:pt>
                <c:pt idx="50">
                  <c:v>29.673009982072596</c:v>
                </c:pt>
                <c:pt idx="51">
                  <c:v>13.893486442588696</c:v>
                </c:pt>
                <c:pt idx="52">
                  <c:v>9.6053076994569224</c:v>
                </c:pt>
                <c:pt idx="53">
                  <c:v>4.8027396098729174</c:v>
                </c:pt>
                <c:pt idx="54">
                  <c:v>1.8867231780508587</c:v>
                </c:pt>
                <c:pt idx="55">
                  <c:v>0.85761859659746353</c:v>
                </c:pt>
                <c:pt idx="56">
                  <c:v>0.34304057782742886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A05-4ECD-890C-A5A4BAFD4CAF}"/>
            </c:ext>
          </c:extLst>
        </c:ser>
        <c:ser>
          <c:idx val="3"/>
          <c:order val="3"/>
          <c:tx>
            <c:v>1 MeV</c:v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'Resumen-2'!$Q$10:$Q$109</c:f>
              <c:numCache>
                <c:formatCode>0.000</c:formatCode>
                <c:ptCount val="100"/>
                <c:pt idx="0">
                  <c:v>1.0001000000000001E-2</c:v>
                </c:pt>
                <c:pt idx="1">
                  <c:v>2.0000999999999998E-2</c:v>
                </c:pt>
                <c:pt idx="2">
                  <c:v>3.0001E-2</c:v>
                </c:pt>
                <c:pt idx="3">
                  <c:v>4.0001000000000002E-2</c:v>
                </c:pt>
                <c:pt idx="4">
                  <c:v>5.0000999999999997E-2</c:v>
                </c:pt>
                <c:pt idx="5">
                  <c:v>6.0000999999999999E-2</c:v>
                </c:pt>
                <c:pt idx="6">
                  <c:v>7.0000999999999994E-2</c:v>
                </c:pt>
                <c:pt idx="7">
                  <c:v>8.0001000000000003E-2</c:v>
                </c:pt>
                <c:pt idx="8">
                  <c:v>9.0000999999999998E-2</c:v>
                </c:pt>
                <c:pt idx="9">
                  <c:v>0.10000099999999999</c:v>
                </c:pt>
                <c:pt idx="10">
                  <c:v>0.110001</c:v>
                </c:pt>
                <c:pt idx="11">
                  <c:v>0.120001</c:v>
                </c:pt>
                <c:pt idx="12">
                  <c:v>0.13000100000000001</c:v>
                </c:pt>
                <c:pt idx="13">
                  <c:v>0.14000099999999999</c:v>
                </c:pt>
                <c:pt idx="14">
                  <c:v>0.150001</c:v>
                </c:pt>
                <c:pt idx="15">
                  <c:v>0.160001</c:v>
                </c:pt>
                <c:pt idx="16">
                  <c:v>0.17000099999999999</c:v>
                </c:pt>
                <c:pt idx="17">
                  <c:v>0.18000099999999999</c:v>
                </c:pt>
                <c:pt idx="18">
                  <c:v>0.190001</c:v>
                </c:pt>
                <c:pt idx="19">
                  <c:v>0.20000100000000001</c:v>
                </c:pt>
                <c:pt idx="20">
                  <c:v>0.21000100000000002</c:v>
                </c:pt>
                <c:pt idx="21">
                  <c:v>0.22000100000000003</c:v>
                </c:pt>
                <c:pt idx="22">
                  <c:v>0.23000100000000001</c:v>
                </c:pt>
                <c:pt idx="23">
                  <c:v>0.24000100000000002</c:v>
                </c:pt>
                <c:pt idx="24">
                  <c:v>0.25000100000000003</c:v>
                </c:pt>
                <c:pt idx="25">
                  <c:v>0.26000100000000004</c:v>
                </c:pt>
                <c:pt idx="26">
                  <c:v>0.27000100000000005</c:v>
                </c:pt>
                <c:pt idx="27">
                  <c:v>0.280001</c:v>
                </c:pt>
                <c:pt idx="28">
                  <c:v>0.29000100000000001</c:v>
                </c:pt>
                <c:pt idx="29">
                  <c:v>0.30000100000000002</c:v>
                </c:pt>
                <c:pt idx="30">
                  <c:v>0.31000100000000003</c:v>
                </c:pt>
                <c:pt idx="31">
                  <c:v>0.32000100000000004</c:v>
                </c:pt>
                <c:pt idx="32">
                  <c:v>0.33000100000000004</c:v>
                </c:pt>
                <c:pt idx="33">
                  <c:v>0.340001</c:v>
                </c:pt>
                <c:pt idx="34">
                  <c:v>0.35000100000000001</c:v>
                </c:pt>
                <c:pt idx="35">
                  <c:v>0.36000100000000002</c:v>
                </c:pt>
                <c:pt idx="36">
                  <c:v>0.37000100000000002</c:v>
                </c:pt>
                <c:pt idx="37">
                  <c:v>0.38000100000000003</c:v>
                </c:pt>
                <c:pt idx="38">
                  <c:v>0.39000100000000004</c:v>
                </c:pt>
                <c:pt idx="39">
                  <c:v>0.400001</c:v>
                </c:pt>
                <c:pt idx="40">
                  <c:v>0.410001</c:v>
                </c:pt>
                <c:pt idx="41">
                  <c:v>0.42000100000000001</c:v>
                </c:pt>
                <c:pt idx="42">
                  <c:v>0.43000100000000002</c:v>
                </c:pt>
                <c:pt idx="43">
                  <c:v>0.44000100000000003</c:v>
                </c:pt>
                <c:pt idx="44">
                  <c:v>0.45000100000000004</c:v>
                </c:pt>
                <c:pt idx="45">
                  <c:v>0.46000100000000005</c:v>
                </c:pt>
                <c:pt idx="46">
                  <c:v>0.470001</c:v>
                </c:pt>
                <c:pt idx="47">
                  <c:v>0.48000100000000001</c:v>
                </c:pt>
                <c:pt idx="48">
                  <c:v>0.49000100000000002</c:v>
                </c:pt>
                <c:pt idx="49">
                  <c:v>0.50000100000000003</c:v>
                </c:pt>
                <c:pt idx="50">
                  <c:v>0.51000100000000004</c:v>
                </c:pt>
                <c:pt idx="51">
                  <c:v>0.52000100000000005</c:v>
                </c:pt>
                <c:pt idx="52">
                  <c:v>0.53000100000000006</c:v>
                </c:pt>
                <c:pt idx="53">
                  <c:v>0.54000100000000006</c:v>
                </c:pt>
                <c:pt idx="54">
                  <c:v>0.55000100000000007</c:v>
                </c:pt>
                <c:pt idx="55">
                  <c:v>0.56000099999999997</c:v>
                </c:pt>
                <c:pt idx="56">
                  <c:v>0.57000099999999998</c:v>
                </c:pt>
                <c:pt idx="57">
                  <c:v>0.58000099999999999</c:v>
                </c:pt>
                <c:pt idx="58">
                  <c:v>0.590001</c:v>
                </c:pt>
                <c:pt idx="59">
                  <c:v>0.60000100000000001</c:v>
                </c:pt>
                <c:pt idx="60">
                  <c:v>0.61000100000000002</c:v>
                </c:pt>
                <c:pt idx="61">
                  <c:v>0.62000100000000002</c:v>
                </c:pt>
                <c:pt idx="62">
                  <c:v>0.63000100000000003</c:v>
                </c:pt>
                <c:pt idx="63">
                  <c:v>0.64000100000000004</c:v>
                </c:pt>
                <c:pt idx="64">
                  <c:v>0.65000100000000005</c:v>
                </c:pt>
                <c:pt idx="65">
                  <c:v>0.66000100000000006</c:v>
                </c:pt>
                <c:pt idx="66">
                  <c:v>0.67000100000000007</c:v>
                </c:pt>
                <c:pt idx="67">
                  <c:v>0.68000099999999997</c:v>
                </c:pt>
                <c:pt idx="68">
                  <c:v>0.69000099999999998</c:v>
                </c:pt>
                <c:pt idx="69">
                  <c:v>0.70000099999999998</c:v>
                </c:pt>
                <c:pt idx="70">
                  <c:v>0.71000099999999999</c:v>
                </c:pt>
                <c:pt idx="71">
                  <c:v>0.720001</c:v>
                </c:pt>
                <c:pt idx="72">
                  <c:v>0.73000100000000001</c:v>
                </c:pt>
                <c:pt idx="73">
                  <c:v>0.74000100000000002</c:v>
                </c:pt>
                <c:pt idx="74">
                  <c:v>0.75000100000000003</c:v>
                </c:pt>
                <c:pt idx="75">
                  <c:v>0.76000100000000004</c:v>
                </c:pt>
                <c:pt idx="76">
                  <c:v>0.77000100000000005</c:v>
                </c:pt>
                <c:pt idx="77">
                  <c:v>0.78000100000000006</c:v>
                </c:pt>
                <c:pt idx="78">
                  <c:v>0.79000100000000006</c:v>
                </c:pt>
                <c:pt idx="79">
                  <c:v>0.80000100000000007</c:v>
                </c:pt>
                <c:pt idx="80">
                  <c:v>0.81000099999999997</c:v>
                </c:pt>
                <c:pt idx="81">
                  <c:v>0.82000099999999998</c:v>
                </c:pt>
                <c:pt idx="82">
                  <c:v>0.83000099999999999</c:v>
                </c:pt>
                <c:pt idx="83">
                  <c:v>0.840001</c:v>
                </c:pt>
                <c:pt idx="84">
                  <c:v>0.85000100000000001</c:v>
                </c:pt>
                <c:pt idx="85">
                  <c:v>0.86000100000000002</c:v>
                </c:pt>
                <c:pt idx="86">
                  <c:v>0.87000100000000002</c:v>
                </c:pt>
                <c:pt idx="87">
                  <c:v>0.88000100000000003</c:v>
                </c:pt>
                <c:pt idx="88">
                  <c:v>0.89000100000000004</c:v>
                </c:pt>
                <c:pt idx="89">
                  <c:v>0.90000100000000005</c:v>
                </c:pt>
                <c:pt idx="90">
                  <c:v>0.91000100000000006</c:v>
                </c:pt>
                <c:pt idx="91">
                  <c:v>0.92000100000000007</c:v>
                </c:pt>
                <c:pt idx="92">
                  <c:v>0.93000099999999997</c:v>
                </c:pt>
                <c:pt idx="93">
                  <c:v>0.94000099999999998</c:v>
                </c:pt>
                <c:pt idx="94">
                  <c:v>0.95000099999999998</c:v>
                </c:pt>
                <c:pt idx="95">
                  <c:v>0.96000099999999999</c:v>
                </c:pt>
                <c:pt idx="96">
                  <c:v>0.970001</c:v>
                </c:pt>
                <c:pt idx="97">
                  <c:v>0.98000100000000001</c:v>
                </c:pt>
                <c:pt idx="98">
                  <c:v>0.99000100000000002</c:v>
                </c:pt>
                <c:pt idx="99">
                  <c:v>1</c:v>
                </c:pt>
              </c:numCache>
            </c:numRef>
          </c:xVal>
          <c:yVal>
            <c:numRef>
              <c:f>'Resumen-2'!$U$10:$U$109</c:f>
              <c:numCache>
                <c:formatCode>0</c:formatCode>
                <c:ptCount val="100"/>
                <c:pt idx="0">
                  <c:v>8.3351388081730367</c:v>
                </c:pt>
                <c:pt idx="1">
                  <c:v>16.670032472414771</c:v>
                </c:pt>
                <c:pt idx="2">
                  <c:v>18.140896060222136</c:v>
                </c:pt>
                <c:pt idx="3">
                  <c:v>26.475544580532571</c:v>
                </c:pt>
                <c:pt idx="4">
                  <c:v>38.242453282991491</c:v>
                </c:pt>
                <c:pt idx="5">
                  <c:v>52.460801298462691</c:v>
                </c:pt>
                <c:pt idx="6">
                  <c:v>50.499649848052869</c:v>
                </c:pt>
                <c:pt idx="7">
                  <c:v>74.526206554886173</c:v>
                </c:pt>
                <c:pt idx="8">
                  <c:v>70.113615791464071</c:v>
                </c:pt>
                <c:pt idx="9">
                  <c:v>80.409660906115633</c:v>
                </c:pt>
                <c:pt idx="10">
                  <c:v>96.098872509394198</c:v>
                </c:pt>
                <c:pt idx="11">
                  <c:v>122.08412922732434</c:v>
                </c:pt>
                <c:pt idx="12">
                  <c:v>120.12297777691451</c:v>
                </c:pt>
                <c:pt idx="13">
                  <c:v>157.87514319730354</c:v>
                </c:pt>
                <c:pt idx="14">
                  <c:v>169.64205189976246</c:v>
                </c:pt>
                <c:pt idx="15">
                  <c:v>187.7827028160533</c:v>
                </c:pt>
                <c:pt idx="16">
                  <c:v>227.98875898876761</c:v>
                </c:pt>
                <c:pt idx="17">
                  <c:v>226.51789540096027</c:v>
                </c:pt>
                <c:pt idx="18">
                  <c:v>283.87667244682149</c:v>
                </c:pt>
                <c:pt idx="19">
                  <c:v>281.42523313380917</c:v>
                </c:pt>
                <c:pt idx="20">
                  <c:v>328.9831558062474</c:v>
                </c:pt>
                <c:pt idx="21">
                  <c:v>374.08963916567319</c:v>
                </c:pt>
                <c:pt idx="22">
                  <c:v>396.17710737591375</c:v>
                </c:pt>
                <c:pt idx="23">
                  <c:v>397.15768310111872</c:v>
                </c:pt>
                <c:pt idx="24">
                  <c:v>471.19115035408942</c:v>
                </c:pt>
                <c:pt idx="25">
                  <c:v>523.16166378994967</c:v>
                </c:pt>
                <c:pt idx="26">
                  <c:v>555.52066272171169</c:v>
                </c:pt>
                <c:pt idx="27">
                  <c:v>576.60304081361733</c:v>
                </c:pt>
                <c:pt idx="28">
                  <c:v>660.93255318123954</c:v>
                </c:pt>
                <c:pt idx="29">
                  <c:v>691.33040066259173</c:v>
                </c:pt>
                <c:pt idx="30">
                  <c:v>689.3692492121819</c:v>
                </c:pt>
                <c:pt idx="31">
                  <c:v>755.55811066351339</c:v>
                </c:pt>
                <c:pt idx="32">
                  <c:v>767.32501936597225</c:v>
                </c:pt>
                <c:pt idx="33">
                  <c:v>817.82466921402522</c:v>
                </c:pt>
                <c:pt idx="34">
                  <c:v>860.47971326043876</c:v>
                </c:pt>
                <c:pt idx="35">
                  <c:v>863.42144043605356</c:v>
                </c:pt>
                <c:pt idx="36">
                  <c:v>852.14481959619695</c:v>
                </c:pt>
                <c:pt idx="37">
                  <c:v>891.36784860439354</c:v>
                </c:pt>
                <c:pt idx="38">
                  <c:v>935.00346837601205</c:v>
                </c:pt>
                <c:pt idx="39">
                  <c:v>894.79986364261049</c:v>
                </c:pt>
                <c:pt idx="40">
                  <c:v>848.71280455797978</c:v>
                </c:pt>
                <c:pt idx="41">
                  <c:v>841.84877448154543</c:v>
                </c:pt>
                <c:pt idx="42">
                  <c:v>799.68401829773427</c:v>
                </c:pt>
                <c:pt idx="43">
                  <c:v>767.32501936597225</c:v>
                </c:pt>
                <c:pt idx="44">
                  <c:v>742.81062623584955</c:v>
                </c:pt>
                <c:pt idx="45">
                  <c:v>619.25808486003086</c:v>
                </c:pt>
                <c:pt idx="46">
                  <c:v>623.67067562345301</c:v>
                </c:pt>
                <c:pt idx="47">
                  <c:v>587.87966165347382</c:v>
                </c:pt>
                <c:pt idx="48">
                  <c:v>506.98216432406866</c:v>
                </c:pt>
                <c:pt idx="49">
                  <c:v>464.32712027765513</c:v>
                </c:pt>
                <c:pt idx="50">
                  <c:v>397.64797096372121</c:v>
                </c:pt>
                <c:pt idx="51">
                  <c:v>352.02668534856275</c:v>
                </c:pt>
                <c:pt idx="52">
                  <c:v>286.32811175983375</c:v>
                </c:pt>
                <c:pt idx="53">
                  <c:v>243.67797059204622</c:v>
                </c:pt>
                <c:pt idx="54">
                  <c:v>199.55206295782526</c:v>
                </c:pt>
                <c:pt idx="55">
                  <c:v>153.95284029648391</c:v>
                </c:pt>
                <c:pt idx="56">
                  <c:v>117.67153846390222</c:v>
                </c:pt>
                <c:pt idx="57">
                  <c:v>102.47261472322614</c:v>
                </c:pt>
                <c:pt idx="58">
                  <c:v>73.055342967078815</c:v>
                </c:pt>
                <c:pt idx="59">
                  <c:v>54.912240611474964</c:v>
                </c:pt>
                <c:pt idx="60">
                  <c:v>38.732741145593948</c:v>
                </c:pt>
                <c:pt idx="61">
                  <c:v>26.475544580532571</c:v>
                </c:pt>
                <c:pt idx="62">
                  <c:v>18.140896060222136</c:v>
                </c:pt>
                <c:pt idx="63">
                  <c:v>15.19916888460741</c:v>
                </c:pt>
                <c:pt idx="64">
                  <c:v>5.3931664886270054</c:v>
                </c:pt>
                <c:pt idx="65">
                  <c:v>3.4320150382171852</c:v>
                </c:pt>
                <c:pt idx="66">
                  <c:v>2.9417271756147301</c:v>
                </c:pt>
                <c:pt idx="67">
                  <c:v>0.9806002395980401</c:v>
                </c:pt>
                <c:pt idx="68">
                  <c:v>0.9806002395980401</c:v>
                </c:pt>
                <c:pt idx="69">
                  <c:v>0.49028786260245505</c:v>
                </c:pt>
                <c:pt idx="70">
                  <c:v>0.49028786260245505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A05-4ECD-890C-A5A4BAFD4CAF}"/>
            </c:ext>
          </c:extLst>
        </c:ser>
        <c:ser>
          <c:idx val="5"/>
          <c:order val="4"/>
          <c:tx>
            <c:v>.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'Resumen-2'!$Q$2:$Q$3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'Resumen-2'!$S$2:$S$3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A05-4ECD-890C-A5A4BAFD4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730944"/>
        <c:axId val="123798656"/>
      </c:scatterChart>
      <c:valAx>
        <c:axId val="123730944"/>
        <c:scaling>
          <c:orientation val="minMax"/>
          <c:max val="2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800" b="0"/>
                  <a:t>Distance from surface (µm)</a:t>
                </a:r>
              </a:p>
            </c:rich>
          </c:tx>
          <c:layout>
            <c:manualLayout>
              <c:xMode val="edge"/>
              <c:yMode val="edge"/>
              <c:x val="0.31762036875713739"/>
              <c:y val="0.912034377983643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798656"/>
        <c:crosses val="autoZero"/>
        <c:crossBetween val="midCat"/>
        <c:majorUnit val="0.5"/>
      </c:valAx>
      <c:valAx>
        <c:axId val="123798656"/>
        <c:scaling>
          <c:orientation val="minMax"/>
          <c:max val="1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/>
                  <a:t>Injected interstitials (appm)</a:t>
                </a:r>
              </a:p>
            </c:rich>
          </c:tx>
          <c:layout>
            <c:manualLayout>
              <c:xMode val="edge"/>
              <c:yMode val="edge"/>
              <c:x val="2.2606897146175402E-3"/>
              <c:y val="5.6476513132973187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730944"/>
        <c:crosses val="autoZero"/>
        <c:crossBetween val="midCat"/>
        <c:majorUnit val="200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8098320394145979"/>
          <c:y val="3.9183335888992837E-2"/>
          <c:w val="0.24147763652448473"/>
          <c:h val="0.26292607162721066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05930429582381"/>
          <c:y val="3.1542573307368836E-2"/>
          <c:w val="0.78314711452207719"/>
          <c:h val="0.77144921400953903"/>
        </c:manualLayout>
      </c:layout>
      <c:scatterChart>
        <c:scatterStyle val="lineMarker"/>
        <c:varyColors val="0"/>
        <c:ser>
          <c:idx val="0"/>
          <c:order val="0"/>
          <c:tx>
            <c:v>8 MeV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'Resumen-2'!$B$10:$B$109</c:f>
              <c:numCache>
                <c:formatCode>0.000</c:formatCode>
                <c:ptCount val="100"/>
                <c:pt idx="0">
                  <c:v>3.0001E-2</c:v>
                </c:pt>
                <c:pt idx="1">
                  <c:v>6.0000999999999999E-2</c:v>
                </c:pt>
                <c:pt idx="2">
                  <c:v>9.0000999999999998E-2</c:v>
                </c:pt>
                <c:pt idx="3">
                  <c:v>0.120001</c:v>
                </c:pt>
                <c:pt idx="4">
                  <c:v>0.150001</c:v>
                </c:pt>
                <c:pt idx="5">
                  <c:v>0.18000099999999999</c:v>
                </c:pt>
                <c:pt idx="6">
                  <c:v>0.21000100000000002</c:v>
                </c:pt>
                <c:pt idx="7">
                  <c:v>0.24000100000000002</c:v>
                </c:pt>
                <c:pt idx="8">
                  <c:v>0.27000100000000005</c:v>
                </c:pt>
                <c:pt idx="9">
                  <c:v>0.30000100000000002</c:v>
                </c:pt>
                <c:pt idx="10">
                  <c:v>0.33000100000000004</c:v>
                </c:pt>
                <c:pt idx="11">
                  <c:v>0.36000100000000002</c:v>
                </c:pt>
                <c:pt idx="12">
                  <c:v>0.39000100000000004</c:v>
                </c:pt>
                <c:pt idx="13">
                  <c:v>0.42000100000000001</c:v>
                </c:pt>
                <c:pt idx="14">
                  <c:v>0.45000100000000004</c:v>
                </c:pt>
                <c:pt idx="15">
                  <c:v>0.48000100000000001</c:v>
                </c:pt>
                <c:pt idx="16">
                  <c:v>0.51000100000000004</c:v>
                </c:pt>
                <c:pt idx="17">
                  <c:v>0.54000100000000006</c:v>
                </c:pt>
                <c:pt idx="18">
                  <c:v>0.57000099999999998</c:v>
                </c:pt>
                <c:pt idx="19">
                  <c:v>0.60000100000000001</c:v>
                </c:pt>
                <c:pt idx="20">
                  <c:v>0.63000100000000003</c:v>
                </c:pt>
                <c:pt idx="21">
                  <c:v>0.66000100000000006</c:v>
                </c:pt>
                <c:pt idx="22">
                  <c:v>0.69000099999999998</c:v>
                </c:pt>
                <c:pt idx="23">
                  <c:v>0.720001</c:v>
                </c:pt>
                <c:pt idx="24">
                  <c:v>0.75000100000000003</c:v>
                </c:pt>
                <c:pt idx="25">
                  <c:v>0.78000100000000006</c:v>
                </c:pt>
                <c:pt idx="26">
                  <c:v>0.81000099999999997</c:v>
                </c:pt>
                <c:pt idx="27">
                  <c:v>0.840001</c:v>
                </c:pt>
                <c:pt idx="28">
                  <c:v>0.87000100000000002</c:v>
                </c:pt>
                <c:pt idx="29">
                  <c:v>0.90000100000000005</c:v>
                </c:pt>
                <c:pt idx="30">
                  <c:v>0.93000099999999997</c:v>
                </c:pt>
                <c:pt idx="31">
                  <c:v>0.96000099999999999</c:v>
                </c:pt>
                <c:pt idx="32">
                  <c:v>0.99000100000000002</c:v>
                </c:pt>
                <c:pt idx="33">
                  <c:v>1.02</c:v>
                </c:pt>
                <c:pt idx="34">
                  <c:v>1.05</c:v>
                </c:pt>
                <c:pt idx="35">
                  <c:v>1.08</c:v>
                </c:pt>
                <c:pt idx="36">
                  <c:v>1.1100000000000001</c:v>
                </c:pt>
                <c:pt idx="37">
                  <c:v>1.1399999999999999</c:v>
                </c:pt>
                <c:pt idx="38">
                  <c:v>1.17</c:v>
                </c:pt>
                <c:pt idx="39">
                  <c:v>1.2</c:v>
                </c:pt>
                <c:pt idx="40">
                  <c:v>1.23</c:v>
                </c:pt>
                <c:pt idx="41">
                  <c:v>1.26</c:v>
                </c:pt>
                <c:pt idx="42">
                  <c:v>1.29</c:v>
                </c:pt>
                <c:pt idx="43">
                  <c:v>1.32</c:v>
                </c:pt>
                <c:pt idx="44">
                  <c:v>1.35</c:v>
                </c:pt>
                <c:pt idx="45">
                  <c:v>1.38</c:v>
                </c:pt>
                <c:pt idx="46">
                  <c:v>1.41</c:v>
                </c:pt>
                <c:pt idx="47">
                  <c:v>1.44</c:v>
                </c:pt>
                <c:pt idx="48">
                  <c:v>1.47</c:v>
                </c:pt>
                <c:pt idx="49">
                  <c:v>1.5</c:v>
                </c:pt>
                <c:pt idx="50">
                  <c:v>1.53</c:v>
                </c:pt>
                <c:pt idx="51">
                  <c:v>1.56</c:v>
                </c:pt>
                <c:pt idx="52">
                  <c:v>1.59</c:v>
                </c:pt>
                <c:pt idx="53">
                  <c:v>1.62</c:v>
                </c:pt>
                <c:pt idx="54">
                  <c:v>1.65</c:v>
                </c:pt>
                <c:pt idx="55">
                  <c:v>1.68</c:v>
                </c:pt>
                <c:pt idx="56">
                  <c:v>1.71</c:v>
                </c:pt>
                <c:pt idx="57">
                  <c:v>1.74</c:v>
                </c:pt>
                <c:pt idx="58">
                  <c:v>1.77</c:v>
                </c:pt>
                <c:pt idx="59">
                  <c:v>1.8</c:v>
                </c:pt>
                <c:pt idx="60">
                  <c:v>1.83</c:v>
                </c:pt>
                <c:pt idx="61">
                  <c:v>1.86</c:v>
                </c:pt>
                <c:pt idx="62">
                  <c:v>1.89</c:v>
                </c:pt>
                <c:pt idx="63">
                  <c:v>1.92</c:v>
                </c:pt>
                <c:pt idx="64">
                  <c:v>1.95</c:v>
                </c:pt>
                <c:pt idx="65">
                  <c:v>1.98</c:v>
                </c:pt>
                <c:pt idx="66">
                  <c:v>2.0099999999999998</c:v>
                </c:pt>
                <c:pt idx="67">
                  <c:v>2.04</c:v>
                </c:pt>
                <c:pt idx="68">
                  <c:v>2.0699999999999998</c:v>
                </c:pt>
                <c:pt idx="69">
                  <c:v>2.1</c:v>
                </c:pt>
                <c:pt idx="70">
                  <c:v>2.13</c:v>
                </c:pt>
                <c:pt idx="71">
                  <c:v>2.16</c:v>
                </c:pt>
                <c:pt idx="72">
                  <c:v>2.19</c:v>
                </c:pt>
                <c:pt idx="73">
                  <c:v>2.2200000000000002</c:v>
                </c:pt>
                <c:pt idx="74">
                  <c:v>2.25</c:v>
                </c:pt>
                <c:pt idx="75">
                  <c:v>2.2799999999999998</c:v>
                </c:pt>
                <c:pt idx="76">
                  <c:v>2.31</c:v>
                </c:pt>
                <c:pt idx="77">
                  <c:v>2.34</c:v>
                </c:pt>
                <c:pt idx="78">
                  <c:v>2.37</c:v>
                </c:pt>
                <c:pt idx="79">
                  <c:v>2.4</c:v>
                </c:pt>
                <c:pt idx="80">
                  <c:v>2.4300000000000002</c:v>
                </c:pt>
                <c:pt idx="81">
                  <c:v>2.46</c:v>
                </c:pt>
                <c:pt idx="82">
                  <c:v>2.4900000000000002</c:v>
                </c:pt>
                <c:pt idx="83">
                  <c:v>2.52</c:v>
                </c:pt>
                <c:pt idx="84">
                  <c:v>2.5499999999999998</c:v>
                </c:pt>
                <c:pt idx="85">
                  <c:v>2.58</c:v>
                </c:pt>
                <c:pt idx="86">
                  <c:v>2.61</c:v>
                </c:pt>
                <c:pt idx="87">
                  <c:v>2.64</c:v>
                </c:pt>
                <c:pt idx="88">
                  <c:v>2.67</c:v>
                </c:pt>
                <c:pt idx="89">
                  <c:v>2.7</c:v>
                </c:pt>
                <c:pt idx="90">
                  <c:v>2.73</c:v>
                </c:pt>
                <c:pt idx="91">
                  <c:v>2.76</c:v>
                </c:pt>
                <c:pt idx="92">
                  <c:v>2.79</c:v>
                </c:pt>
                <c:pt idx="93">
                  <c:v>2.82</c:v>
                </c:pt>
                <c:pt idx="94">
                  <c:v>2.85</c:v>
                </c:pt>
                <c:pt idx="95">
                  <c:v>2.88</c:v>
                </c:pt>
                <c:pt idx="96">
                  <c:v>2.91</c:v>
                </c:pt>
                <c:pt idx="97">
                  <c:v>2.94</c:v>
                </c:pt>
                <c:pt idx="98">
                  <c:v>2.97</c:v>
                </c:pt>
                <c:pt idx="99">
                  <c:v>3</c:v>
                </c:pt>
              </c:numCache>
            </c:numRef>
          </c:xVal>
          <c:yVal>
            <c:numRef>
              <c:f>'Resumen-2'!$E$10:$E$109</c:f>
              <c:numCache>
                <c:formatCode>0.000</c:formatCode>
                <c:ptCount val="100"/>
                <c:pt idx="0">
                  <c:v>0.6167877476161332</c:v>
                </c:pt>
                <c:pt idx="1">
                  <c:v>0.66090819135502721</c:v>
                </c:pt>
                <c:pt idx="2">
                  <c:v>0.67719327897800119</c:v>
                </c:pt>
                <c:pt idx="3">
                  <c:v>0.69302795017678231</c:v>
                </c:pt>
                <c:pt idx="4">
                  <c:v>0.71810255199552009</c:v>
                </c:pt>
                <c:pt idx="5">
                  <c:v>0.72769912148762983</c:v>
                </c:pt>
                <c:pt idx="6">
                  <c:v>0.73918308262054766</c:v>
                </c:pt>
                <c:pt idx="7">
                  <c:v>0.77170447459447467</c:v>
                </c:pt>
                <c:pt idx="8">
                  <c:v>0.77982759982195338</c:v>
                </c:pt>
                <c:pt idx="9">
                  <c:v>0.78799098308944926</c:v>
                </c:pt>
                <c:pt idx="10">
                  <c:v>0.83474430264547073</c:v>
                </c:pt>
                <c:pt idx="11">
                  <c:v>0.84477897433776816</c:v>
                </c:pt>
                <c:pt idx="12">
                  <c:v>0.86937142692429958</c:v>
                </c:pt>
                <c:pt idx="13">
                  <c:v>0.8931568242144855</c:v>
                </c:pt>
                <c:pt idx="14">
                  <c:v>0.90271313566657774</c:v>
                </c:pt>
                <c:pt idx="15">
                  <c:v>0.94790633776593136</c:v>
                </c:pt>
                <c:pt idx="16">
                  <c:v>0.95274345968000274</c:v>
                </c:pt>
                <c:pt idx="17">
                  <c:v>0.9722089324643387</c:v>
                </c:pt>
                <c:pt idx="18">
                  <c:v>1.0026463788373732</c:v>
                </c:pt>
                <c:pt idx="19">
                  <c:v>1.0025876494613482</c:v>
                </c:pt>
                <c:pt idx="20">
                  <c:v>1.059027527069518</c:v>
                </c:pt>
                <c:pt idx="21">
                  <c:v>1.1079741993704788</c:v>
                </c:pt>
                <c:pt idx="22">
                  <c:v>1.1282917217311796</c:v>
                </c:pt>
                <c:pt idx="23">
                  <c:v>1.157238673375576</c:v>
                </c:pt>
                <c:pt idx="24">
                  <c:v>1.186643619428168</c:v>
                </c:pt>
                <c:pt idx="25">
                  <c:v>1.2292394675104092</c:v>
                </c:pt>
                <c:pt idx="26">
                  <c:v>1.2650767011097563</c:v>
                </c:pt>
                <c:pt idx="27">
                  <c:v>1.3059992355992809</c:v>
                </c:pt>
                <c:pt idx="28">
                  <c:v>1.3485628772495084</c:v>
                </c:pt>
                <c:pt idx="29">
                  <c:v>1.3919705168680974</c:v>
                </c:pt>
                <c:pt idx="30">
                  <c:v>1.4415902088733465</c:v>
                </c:pt>
                <c:pt idx="31">
                  <c:v>1.4600037627532316</c:v>
                </c:pt>
                <c:pt idx="32">
                  <c:v>1.5250081831570694</c:v>
                </c:pt>
                <c:pt idx="33">
                  <c:v>1.6209928230381738</c:v>
                </c:pt>
                <c:pt idx="34">
                  <c:v>1.6530495898679018</c:v>
                </c:pt>
                <c:pt idx="35">
                  <c:v>1.6966803063905864</c:v>
                </c:pt>
                <c:pt idx="36">
                  <c:v>1.7715110039266315</c:v>
                </c:pt>
                <c:pt idx="37">
                  <c:v>1.8220751021882853</c:v>
                </c:pt>
                <c:pt idx="38">
                  <c:v>1.9582931536386192</c:v>
                </c:pt>
                <c:pt idx="39">
                  <c:v>1.9908671178765691</c:v>
                </c:pt>
                <c:pt idx="40">
                  <c:v>2.0598930796661286</c:v>
                </c:pt>
                <c:pt idx="41">
                  <c:v>2.1385947061558319</c:v>
                </c:pt>
                <c:pt idx="42">
                  <c:v>2.2509127433079308</c:v>
                </c:pt>
                <c:pt idx="43">
                  <c:v>2.3270454332205337</c:v>
                </c:pt>
                <c:pt idx="44">
                  <c:v>2.4771690853168233</c:v>
                </c:pt>
                <c:pt idx="45">
                  <c:v>2.5251974006813902</c:v>
                </c:pt>
                <c:pt idx="46">
                  <c:v>2.6498002971507502</c:v>
                </c:pt>
                <c:pt idx="47">
                  <c:v>2.7941514199325668</c:v>
                </c:pt>
                <c:pt idx="48">
                  <c:v>2.88749323789254</c:v>
                </c:pt>
                <c:pt idx="49">
                  <c:v>3.0273496689124326</c:v>
                </c:pt>
                <c:pt idx="50">
                  <c:v>3.1702860768056431</c:v>
                </c:pt>
                <c:pt idx="51">
                  <c:v>3.2686980396877869</c:v>
                </c:pt>
                <c:pt idx="52">
                  <c:v>3.4130766326616162</c:v>
                </c:pt>
                <c:pt idx="53">
                  <c:v>3.5183859818587133</c:v>
                </c:pt>
                <c:pt idx="54">
                  <c:v>3.649044634794667</c:v>
                </c:pt>
                <c:pt idx="55">
                  <c:v>3.7362804921440249</c:v>
                </c:pt>
                <c:pt idx="56">
                  <c:v>3.7690368016220521</c:v>
                </c:pt>
                <c:pt idx="57">
                  <c:v>3.8516543513454327</c:v>
                </c:pt>
                <c:pt idx="58">
                  <c:v>3.8450586635186075</c:v>
                </c:pt>
                <c:pt idx="59">
                  <c:v>3.8285594978475417</c:v>
                </c:pt>
                <c:pt idx="60">
                  <c:v>3.7549052823279996</c:v>
                </c:pt>
                <c:pt idx="61">
                  <c:v>3.6537107784446654</c:v>
                </c:pt>
                <c:pt idx="62">
                  <c:v>3.4880631524937269</c:v>
                </c:pt>
                <c:pt idx="63">
                  <c:v>3.2886570286803343</c:v>
                </c:pt>
                <c:pt idx="64">
                  <c:v>3.0345151264115002</c:v>
                </c:pt>
                <c:pt idx="65">
                  <c:v>2.7442849698232119</c:v>
                </c:pt>
                <c:pt idx="66">
                  <c:v>2.4056637018862013</c:v>
                </c:pt>
                <c:pt idx="67">
                  <c:v>2.0231161760503791</c:v>
                </c:pt>
                <c:pt idx="68">
                  <c:v>1.6765820719419793</c:v>
                </c:pt>
                <c:pt idx="69">
                  <c:v>1.3283358170728465</c:v>
                </c:pt>
                <c:pt idx="70">
                  <c:v>0.99924907388391837</c:v>
                </c:pt>
                <c:pt idx="71">
                  <c:v>0.7176466888953249</c:v>
                </c:pt>
                <c:pt idx="72">
                  <c:v>0.49502588471198988</c:v>
                </c:pt>
                <c:pt idx="73">
                  <c:v>0.30923777705162792</c:v>
                </c:pt>
                <c:pt idx="74">
                  <c:v>0.18851897628313136</c:v>
                </c:pt>
                <c:pt idx="75">
                  <c:v>0.11001972932871483</c:v>
                </c:pt>
                <c:pt idx="76">
                  <c:v>5.6093563739221503E-2</c:v>
                </c:pt>
                <c:pt idx="77">
                  <c:v>2.865818309147258E-2</c:v>
                </c:pt>
                <c:pt idx="78">
                  <c:v>1.1238690208172855E-2</c:v>
                </c:pt>
                <c:pt idx="79">
                  <c:v>4.2238972398088411E-3</c:v>
                </c:pt>
                <c:pt idx="80">
                  <c:v>1.5243048515167683E-3</c:v>
                </c:pt>
                <c:pt idx="81">
                  <c:v>6.3161118421208127E-4</c:v>
                </c:pt>
                <c:pt idx="82">
                  <c:v>1.9052718940639133E-4</c:v>
                </c:pt>
                <c:pt idx="83">
                  <c:v>3.9682487395953625E-5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85C-43C5-8F52-A61648C0C326}"/>
            </c:ext>
          </c:extLst>
        </c:ser>
        <c:ser>
          <c:idx val="1"/>
          <c:order val="1"/>
          <c:tx>
            <c:v>5 MeV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'Resumen-2'!$G$10:$G$109</c:f>
              <c:numCache>
                <c:formatCode>0.000</c:formatCode>
                <c:ptCount val="100"/>
                <c:pt idx="0">
                  <c:v>2.5000999999999999E-2</c:v>
                </c:pt>
                <c:pt idx="1">
                  <c:v>5.0000999999999997E-2</c:v>
                </c:pt>
                <c:pt idx="2">
                  <c:v>7.5000999999999998E-2</c:v>
                </c:pt>
                <c:pt idx="3">
                  <c:v>0.10000099999999999</c:v>
                </c:pt>
                <c:pt idx="4">
                  <c:v>0.125001</c:v>
                </c:pt>
                <c:pt idx="5">
                  <c:v>0.150001</c:v>
                </c:pt>
                <c:pt idx="6">
                  <c:v>0.17500099999999999</c:v>
                </c:pt>
                <c:pt idx="7">
                  <c:v>0.20000100000000001</c:v>
                </c:pt>
                <c:pt idx="8">
                  <c:v>0.22500100000000003</c:v>
                </c:pt>
                <c:pt idx="9">
                  <c:v>0.25000100000000003</c:v>
                </c:pt>
                <c:pt idx="10">
                  <c:v>0.275001</c:v>
                </c:pt>
                <c:pt idx="11">
                  <c:v>0.30000100000000002</c:v>
                </c:pt>
                <c:pt idx="12">
                  <c:v>0.32500100000000004</c:v>
                </c:pt>
                <c:pt idx="13">
                  <c:v>0.35000100000000001</c:v>
                </c:pt>
                <c:pt idx="14">
                  <c:v>0.37500100000000003</c:v>
                </c:pt>
                <c:pt idx="15">
                  <c:v>0.400001</c:v>
                </c:pt>
                <c:pt idx="16">
                  <c:v>0.42500100000000002</c:v>
                </c:pt>
                <c:pt idx="17">
                  <c:v>0.45000100000000004</c:v>
                </c:pt>
                <c:pt idx="18">
                  <c:v>0.47500100000000001</c:v>
                </c:pt>
                <c:pt idx="19">
                  <c:v>0.50000100000000003</c:v>
                </c:pt>
                <c:pt idx="20">
                  <c:v>0.52500100000000005</c:v>
                </c:pt>
                <c:pt idx="21">
                  <c:v>0.55000100000000007</c:v>
                </c:pt>
                <c:pt idx="22">
                  <c:v>0.57500099999999998</c:v>
                </c:pt>
                <c:pt idx="23">
                  <c:v>0.60000100000000001</c:v>
                </c:pt>
                <c:pt idx="24">
                  <c:v>0.62500100000000003</c:v>
                </c:pt>
                <c:pt idx="25">
                  <c:v>0.65000100000000005</c:v>
                </c:pt>
                <c:pt idx="26">
                  <c:v>0.67500100000000007</c:v>
                </c:pt>
                <c:pt idx="27">
                  <c:v>0.70000099999999998</c:v>
                </c:pt>
                <c:pt idx="28">
                  <c:v>0.72500100000000001</c:v>
                </c:pt>
                <c:pt idx="29">
                  <c:v>0.75000100000000003</c:v>
                </c:pt>
                <c:pt idx="30">
                  <c:v>0.77500100000000005</c:v>
                </c:pt>
                <c:pt idx="31">
                  <c:v>0.80000100000000007</c:v>
                </c:pt>
                <c:pt idx="32">
                  <c:v>0.82500099999999998</c:v>
                </c:pt>
                <c:pt idx="33">
                  <c:v>0.85000100000000001</c:v>
                </c:pt>
                <c:pt idx="34">
                  <c:v>0.87500100000000003</c:v>
                </c:pt>
                <c:pt idx="35">
                  <c:v>0.90000100000000005</c:v>
                </c:pt>
                <c:pt idx="36">
                  <c:v>0.92500100000000007</c:v>
                </c:pt>
                <c:pt idx="37">
                  <c:v>0.95000099999999998</c:v>
                </c:pt>
                <c:pt idx="38">
                  <c:v>0.97500100000000001</c:v>
                </c:pt>
                <c:pt idx="39">
                  <c:v>1</c:v>
                </c:pt>
                <c:pt idx="40">
                  <c:v>1.0249999999999999</c:v>
                </c:pt>
                <c:pt idx="41">
                  <c:v>1.05</c:v>
                </c:pt>
                <c:pt idx="42">
                  <c:v>1.075</c:v>
                </c:pt>
                <c:pt idx="43">
                  <c:v>1.1000000000000001</c:v>
                </c:pt>
                <c:pt idx="44">
                  <c:v>1.125</c:v>
                </c:pt>
                <c:pt idx="45">
                  <c:v>1.1499999999999999</c:v>
                </c:pt>
                <c:pt idx="46">
                  <c:v>1.175</c:v>
                </c:pt>
                <c:pt idx="47">
                  <c:v>1.2</c:v>
                </c:pt>
                <c:pt idx="48">
                  <c:v>1.2250000000000001</c:v>
                </c:pt>
                <c:pt idx="49">
                  <c:v>1.25</c:v>
                </c:pt>
                <c:pt idx="50">
                  <c:v>1.2749999999999999</c:v>
                </c:pt>
                <c:pt idx="51">
                  <c:v>1.3</c:v>
                </c:pt>
                <c:pt idx="52">
                  <c:v>1.325</c:v>
                </c:pt>
                <c:pt idx="53">
                  <c:v>1.35</c:v>
                </c:pt>
                <c:pt idx="54">
                  <c:v>1.375</c:v>
                </c:pt>
                <c:pt idx="55">
                  <c:v>1.4</c:v>
                </c:pt>
                <c:pt idx="56">
                  <c:v>1.425</c:v>
                </c:pt>
                <c:pt idx="57">
                  <c:v>1.45</c:v>
                </c:pt>
                <c:pt idx="58">
                  <c:v>1.4750000000000001</c:v>
                </c:pt>
                <c:pt idx="59">
                  <c:v>1.5</c:v>
                </c:pt>
                <c:pt idx="60">
                  <c:v>1.5249999999999999</c:v>
                </c:pt>
                <c:pt idx="61">
                  <c:v>1.55</c:v>
                </c:pt>
                <c:pt idx="62">
                  <c:v>1.575</c:v>
                </c:pt>
                <c:pt idx="63">
                  <c:v>1.6</c:v>
                </c:pt>
                <c:pt idx="64">
                  <c:v>1.625</c:v>
                </c:pt>
                <c:pt idx="65">
                  <c:v>1.65</c:v>
                </c:pt>
                <c:pt idx="66">
                  <c:v>1.675</c:v>
                </c:pt>
                <c:pt idx="67">
                  <c:v>1.7</c:v>
                </c:pt>
                <c:pt idx="68">
                  <c:v>1.7250000000000001</c:v>
                </c:pt>
                <c:pt idx="69">
                  <c:v>1.75</c:v>
                </c:pt>
                <c:pt idx="70">
                  <c:v>1.7749999999999999</c:v>
                </c:pt>
                <c:pt idx="71">
                  <c:v>1.8</c:v>
                </c:pt>
                <c:pt idx="72">
                  <c:v>1.825</c:v>
                </c:pt>
                <c:pt idx="73">
                  <c:v>1.85</c:v>
                </c:pt>
                <c:pt idx="74">
                  <c:v>1.875</c:v>
                </c:pt>
                <c:pt idx="75">
                  <c:v>1.9</c:v>
                </c:pt>
                <c:pt idx="76">
                  <c:v>1.925</c:v>
                </c:pt>
                <c:pt idx="77">
                  <c:v>1.95</c:v>
                </c:pt>
                <c:pt idx="78">
                  <c:v>1.9750000000000001</c:v>
                </c:pt>
                <c:pt idx="79">
                  <c:v>2</c:v>
                </c:pt>
                <c:pt idx="80">
                  <c:v>2.0249999999999999</c:v>
                </c:pt>
                <c:pt idx="81">
                  <c:v>2.0499999999999998</c:v>
                </c:pt>
                <c:pt idx="82">
                  <c:v>2.0750000000000002</c:v>
                </c:pt>
                <c:pt idx="83">
                  <c:v>2.1</c:v>
                </c:pt>
                <c:pt idx="84">
                  <c:v>2.125</c:v>
                </c:pt>
                <c:pt idx="85">
                  <c:v>2.15</c:v>
                </c:pt>
                <c:pt idx="86">
                  <c:v>2.1749999999999998</c:v>
                </c:pt>
                <c:pt idx="87">
                  <c:v>2.2000000000000002</c:v>
                </c:pt>
                <c:pt idx="88">
                  <c:v>2.2250000000000001</c:v>
                </c:pt>
                <c:pt idx="89">
                  <c:v>2.25</c:v>
                </c:pt>
                <c:pt idx="90">
                  <c:v>2.2749999999999999</c:v>
                </c:pt>
                <c:pt idx="91">
                  <c:v>2.2999999999999998</c:v>
                </c:pt>
                <c:pt idx="92">
                  <c:v>2.3250000000000002</c:v>
                </c:pt>
                <c:pt idx="93">
                  <c:v>2.35</c:v>
                </c:pt>
                <c:pt idx="94">
                  <c:v>2.375</c:v>
                </c:pt>
                <c:pt idx="95">
                  <c:v>2.4</c:v>
                </c:pt>
                <c:pt idx="96">
                  <c:v>2.4249999999999998</c:v>
                </c:pt>
                <c:pt idx="97">
                  <c:v>2.4500000000000002</c:v>
                </c:pt>
                <c:pt idx="98">
                  <c:v>2.4750000000000001</c:v>
                </c:pt>
                <c:pt idx="99">
                  <c:v>2.5</c:v>
                </c:pt>
              </c:numCache>
            </c:numRef>
          </c:xVal>
          <c:yVal>
            <c:numRef>
              <c:f>'Resumen-2'!$J$10:$J$109</c:f>
              <c:numCache>
                <c:formatCode>0.000</c:formatCode>
                <c:ptCount val="100"/>
                <c:pt idx="0">
                  <c:v>0.52612369731336517</c:v>
                </c:pt>
                <c:pt idx="1">
                  <c:v>0.55935288199419431</c:v>
                </c:pt>
                <c:pt idx="2">
                  <c:v>0.60403461389246715</c:v>
                </c:pt>
                <c:pt idx="3">
                  <c:v>0.59712682285117413</c:v>
                </c:pt>
                <c:pt idx="4">
                  <c:v>0.62443111187649958</c:v>
                </c:pt>
                <c:pt idx="5">
                  <c:v>0.62227265771954277</c:v>
                </c:pt>
                <c:pt idx="6">
                  <c:v>0.65300260956029343</c:v>
                </c:pt>
                <c:pt idx="7">
                  <c:v>0.66836460614996718</c:v>
                </c:pt>
                <c:pt idx="8">
                  <c:v>0.69542998122759203</c:v>
                </c:pt>
                <c:pt idx="9">
                  <c:v>0.7097057989671498</c:v>
                </c:pt>
                <c:pt idx="10">
                  <c:v>0.72843812794493101</c:v>
                </c:pt>
                <c:pt idx="11">
                  <c:v>0.72649475309006062</c:v>
                </c:pt>
                <c:pt idx="12">
                  <c:v>0.73842910064384126</c:v>
                </c:pt>
                <c:pt idx="13">
                  <c:v>0.75965754125810847</c:v>
                </c:pt>
                <c:pt idx="14">
                  <c:v>0.77520794504644375</c:v>
                </c:pt>
                <c:pt idx="15">
                  <c:v>0.81414893230115792</c:v>
                </c:pt>
                <c:pt idx="16">
                  <c:v>0.81231706953826666</c:v>
                </c:pt>
                <c:pt idx="17">
                  <c:v>0.86142126318102896</c:v>
                </c:pt>
                <c:pt idx="18">
                  <c:v>0.85000077923685158</c:v>
                </c:pt>
                <c:pt idx="19">
                  <c:v>0.88267438967825351</c:v>
                </c:pt>
                <c:pt idx="20">
                  <c:v>0.93333436143888038</c:v>
                </c:pt>
                <c:pt idx="21">
                  <c:v>0.95643126802180267</c:v>
                </c:pt>
                <c:pt idx="22">
                  <c:v>0.98570219905604994</c:v>
                </c:pt>
                <c:pt idx="23">
                  <c:v>1.0069893750470087</c:v>
                </c:pt>
                <c:pt idx="24">
                  <c:v>1.0619790236816997</c:v>
                </c:pt>
                <c:pt idx="25">
                  <c:v>1.0865281411723791</c:v>
                </c:pt>
                <c:pt idx="26">
                  <c:v>1.1168889397518966</c:v>
                </c:pt>
                <c:pt idx="27">
                  <c:v>1.1394804950986497</c:v>
                </c:pt>
                <c:pt idx="28">
                  <c:v>1.1868546907139419</c:v>
                </c:pt>
                <c:pt idx="29">
                  <c:v>1.2113927421191577</c:v>
                </c:pt>
                <c:pt idx="30">
                  <c:v>1.2896240076851411</c:v>
                </c:pt>
                <c:pt idx="31">
                  <c:v>1.3332405579211011</c:v>
                </c:pt>
                <c:pt idx="32">
                  <c:v>1.3348601788397167</c:v>
                </c:pt>
                <c:pt idx="33">
                  <c:v>1.4254085650182069</c:v>
                </c:pt>
                <c:pt idx="34">
                  <c:v>1.4856710615033948</c:v>
                </c:pt>
                <c:pt idx="35">
                  <c:v>1.5383368321907376</c:v>
                </c:pt>
                <c:pt idx="36">
                  <c:v>1.5704721768853609</c:v>
                </c:pt>
                <c:pt idx="37">
                  <c:v>1.6538417948015918</c:v>
                </c:pt>
                <c:pt idx="38">
                  <c:v>1.7124741717742624</c:v>
                </c:pt>
                <c:pt idx="39">
                  <c:v>1.7535225389453324</c:v>
                </c:pt>
                <c:pt idx="40">
                  <c:v>1.8391150213108336</c:v>
                </c:pt>
                <c:pt idx="41">
                  <c:v>1.8946744314740074</c:v>
                </c:pt>
                <c:pt idx="42">
                  <c:v>1.9591865885229833</c:v>
                </c:pt>
                <c:pt idx="43">
                  <c:v>2.0334323608473976</c:v>
                </c:pt>
                <c:pt idx="44">
                  <c:v>2.0931083548030172</c:v>
                </c:pt>
                <c:pt idx="45">
                  <c:v>2.1127120670746082</c:v>
                </c:pt>
                <c:pt idx="46">
                  <c:v>2.2189984130027525</c:v>
                </c:pt>
                <c:pt idx="47">
                  <c:v>2.2837168532346017</c:v>
                </c:pt>
                <c:pt idx="48">
                  <c:v>2.342487698148457</c:v>
                </c:pt>
                <c:pt idx="49">
                  <c:v>2.3558010501984663</c:v>
                </c:pt>
                <c:pt idx="50">
                  <c:v>2.360645725665258</c:v>
                </c:pt>
                <c:pt idx="51">
                  <c:v>2.4039070261832594</c:v>
                </c:pt>
                <c:pt idx="52">
                  <c:v>2.3466252791287054</c:v>
                </c:pt>
                <c:pt idx="53">
                  <c:v>2.3317011022792951</c:v>
                </c:pt>
                <c:pt idx="54">
                  <c:v>2.2764589198994107</c:v>
                </c:pt>
                <c:pt idx="55">
                  <c:v>2.1739835635574485</c:v>
                </c:pt>
                <c:pt idx="56">
                  <c:v>2.0957188159892932</c:v>
                </c:pt>
                <c:pt idx="57">
                  <c:v>1.9724477313492677</c:v>
                </c:pt>
                <c:pt idx="58">
                  <c:v>1.8216975702827485</c:v>
                </c:pt>
                <c:pt idx="59">
                  <c:v>1.6302250659476623</c:v>
                </c:pt>
                <c:pt idx="60">
                  <c:v>1.4624512929972486</c:v>
                </c:pt>
                <c:pt idx="61">
                  <c:v>1.2763622973672952</c:v>
                </c:pt>
                <c:pt idx="62">
                  <c:v>1.048887277086743</c:v>
                </c:pt>
                <c:pt idx="63">
                  <c:v>0.87528366331749963</c:v>
                </c:pt>
                <c:pt idx="64">
                  <c:v>0.72434339257763158</c:v>
                </c:pt>
                <c:pt idx="65">
                  <c:v>0.53033051226420558</c:v>
                </c:pt>
                <c:pt idx="66">
                  <c:v>0.38550181352923862</c:v>
                </c:pt>
                <c:pt idx="67">
                  <c:v>0.28294564638881464</c:v>
                </c:pt>
                <c:pt idx="68">
                  <c:v>0.18871755979706473</c:v>
                </c:pt>
                <c:pt idx="69">
                  <c:v>0.12531811182873812</c:v>
                </c:pt>
                <c:pt idx="70">
                  <c:v>8.123065709443654E-2</c:v>
                </c:pt>
                <c:pt idx="71">
                  <c:v>4.0283161548553673E-2</c:v>
                </c:pt>
                <c:pt idx="72">
                  <c:v>2.2096552319221325E-2</c:v>
                </c:pt>
                <c:pt idx="73">
                  <c:v>1.0187923483041319E-2</c:v>
                </c:pt>
                <c:pt idx="74">
                  <c:v>6.1431131859296237E-3</c:v>
                </c:pt>
                <c:pt idx="75">
                  <c:v>2.4514665077936208E-3</c:v>
                </c:pt>
                <c:pt idx="76">
                  <c:v>1.052428708180864E-3</c:v>
                </c:pt>
                <c:pt idx="77">
                  <c:v>5.1442312790864707E-4</c:v>
                </c:pt>
                <c:pt idx="78">
                  <c:v>2.9505109264860868E-4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85C-43C5-8F52-A61648C0C326}"/>
            </c:ext>
          </c:extLst>
        </c:ser>
        <c:ser>
          <c:idx val="2"/>
          <c:order val="2"/>
          <c:tx>
            <c:v>2 MeV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'Resumen-2'!$L$10:$L$109</c:f>
              <c:numCache>
                <c:formatCode>0.000</c:formatCode>
                <c:ptCount val="100"/>
                <c:pt idx="0">
                  <c:v>2.0000999999999998E-2</c:v>
                </c:pt>
                <c:pt idx="1">
                  <c:v>4.0001000000000002E-2</c:v>
                </c:pt>
                <c:pt idx="2">
                  <c:v>6.0000999999999999E-2</c:v>
                </c:pt>
                <c:pt idx="3">
                  <c:v>8.0001000000000003E-2</c:v>
                </c:pt>
                <c:pt idx="4">
                  <c:v>0.10000099999999999</c:v>
                </c:pt>
                <c:pt idx="5">
                  <c:v>0.120001</c:v>
                </c:pt>
                <c:pt idx="6">
                  <c:v>0.14000099999999999</c:v>
                </c:pt>
                <c:pt idx="7">
                  <c:v>0.160001</c:v>
                </c:pt>
                <c:pt idx="8">
                  <c:v>0.18000099999999999</c:v>
                </c:pt>
                <c:pt idx="9">
                  <c:v>0.20000100000000001</c:v>
                </c:pt>
                <c:pt idx="10">
                  <c:v>0.22000100000000003</c:v>
                </c:pt>
                <c:pt idx="11">
                  <c:v>0.24000100000000002</c:v>
                </c:pt>
                <c:pt idx="12">
                  <c:v>0.26000100000000004</c:v>
                </c:pt>
                <c:pt idx="13">
                  <c:v>0.280001</c:v>
                </c:pt>
                <c:pt idx="14">
                  <c:v>0.30000100000000002</c:v>
                </c:pt>
                <c:pt idx="15">
                  <c:v>0.32000100000000004</c:v>
                </c:pt>
                <c:pt idx="16">
                  <c:v>0.340001</c:v>
                </c:pt>
                <c:pt idx="17">
                  <c:v>0.36000100000000002</c:v>
                </c:pt>
                <c:pt idx="18">
                  <c:v>0.38000100000000003</c:v>
                </c:pt>
                <c:pt idx="19">
                  <c:v>0.400001</c:v>
                </c:pt>
                <c:pt idx="20">
                  <c:v>0.42000100000000001</c:v>
                </c:pt>
                <c:pt idx="21">
                  <c:v>0.44000100000000003</c:v>
                </c:pt>
                <c:pt idx="22">
                  <c:v>0.46000100000000005</c:v>
                </c:pt>
                <c:pt idx="23">
                  <c:v>0.48000100000000001</c:v>
                </c:pt>
                <c:pt idx="24">
                  <c:v>0.50000100000000003</c:v>
                </c:pt>
                <c:pt idx="25">
                  <c:v>0.52000100000000005</c:v>
                </c:pt>
                <c:pt idx="26">
                  <c:v>0.54000100000000006</c:v>
                </c:pt>
                <c:pt idx="27">
                  <c:v>0.56000099999999997</c:v>
                </c:pt>
                <c:pt idx="28">
                  <c:v>0.58000099999999999</c:v>
                </c:pt>
                <c:pt idx="29">
                  <c:v>0.60000100000000001</c:v>
                </c:pt>
                <c:pt idx="30">
                  <c:v>0.62000100000000002</c:v>
                </c:pt>
                <c:pt idx="31">
                  <c:v>0.64000100000000004</c:v>
                </c:pt>
                <c:pt idx="32">
                  <c:v>0.66000100000000006</c:v>
                </c:pt>
                <c:pt idx="33">
                  <c:v>0.68000099999999997</c:v>
                </c:pt>
                <c:pt idx="34">
                  <c:v>0.70000099999999998</c:v>
                </c:pt>
                <c:pt idx="35">
                  <c:v>0.720001</c:v>
                </c:pt>
                <c:pt idx="36">
                  <c:v>0.74000100000000002</c:v>
                </c:pt>
                <c:pt idx="37">
                  <c:v>0.76000100000000004</c:v>
                </c:pt>
                <c:pt idx="38">
                  <c:v>0.78000100000000006</c:v>
                </c:pt>
                <c:pt idx="39">
                  <c:v>0.80000100000000007</c:v>
                </c:pt>
                <c:pt idx="40">
                  <c:v>0.82000099999999998</c:v>
                </c:pt>
                <c:pt idx="41">
                  <c:v>0.840001</c:v>
                </c:pt>
                <c:pt idx="42">
                  <c:v>0.86000100000000002</c:v>
                </c:pt>
                <c:pt idx="43">
                  <c:v>0.88000100000000003</c:v>
                </c:pt>
                <c:pt idx="44">
                  <c:v>0.90000100000000005</c:v>
                </c:pt>
                <c:pt idx="45">
                  <c:v>0.92000100000000007</c:v>
                </c:pt>
                <c:pt idx="46">
                  <c:v>0.94000099999999998</c:v>
                </c:pt>
                <c:pt idx="47">
                  <c:v>0.96000099999999999</c:v>
                </c:pt>
                <c:pt idx="48">
                  <c:v>0.98000100000000001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</c:numCache>
            </c:numRef>
          </c:xVal>
          <c:yVal>
            <c:numRef>
              <c:f>'Resumen-2'!$O$10:$O$109</c:f>
              <c:numCache>
                <c:formatCode>0.000</c:formatCode>
                <c:ptCount val="100"/>
                <c:pt idx="0">
                  <c:v>0.64502485865844872</c:v>
                </c:pt>
                <c:pt idx="1">
                  <c:v>0.6827087237342363</c:v>
                </c:pt>
                <c:pt idx="2">
                  <c:v>0.71190713707688458</c:v>
                </c:pt>
                <c:pt idx="3">
                  <c:v>0.74523850330119779</c:v>
                </c:pt>
                <c:pt idx="4">
                  <c:v>0.76041478998457213</c:v>
                </c:pt>
                <c:pt idx="5">
                  <c:v>0.79277981090114558</c:v>
                </c:pt>
                <c:pt idx="6">
                  <c:v>0.81368350307192649</c:v>
                </c:pt>
                <c:pt idx="7">
                  <c:v>0.85151110214982395</c:v>
                </c:pt>
                <c:pt idx="8">
                  <c:v>0.89002666910655426</c:v>
                </c:pt>
                <c:pt idx="9">
                  <c:v>0.94676386547632185</c:v>
                </c:pt>
                <c:pt idx="10">
                  <c:v>0.94584177240312162</c:v>
                </c:pt>
                <c:pt idx="11">
                  <c:v>0.98093688175833449</c:v>
                </c:pt>
                <c:pt idx="12">
                  <c:v>1.0085818358442915</c:v>
                </c:pt>
                <c:pt idx="13">
                  <c:v>1.0543714067335632</c:v>
                </c:pt>
                <c:pt idx="14">
                  <c:v>1.0841804323047446</c:v>
                </c:pt>
                <c:pt idx="15">
                  <c:v>1.1004607950878567</c:v>
                </c:pt>
                <c:pt idx="16">
                  <c:v>1.172673581045153</c:v>
                </c:pt>
                <c:pt idx="17">
                  <c:v>1.2078523923013555</c:v>
                </c:pt>
                <c:pt idx="18">
                  <c:v>1.2458743238665921</c:v>
                </c:pt>
                <c:pt idx="19">
                  <c:v>1.302011199225162</c:v>
                </c:pt>
                <c:pt idx="20">
                  <c:v>1.3429933994567602</c:v>
                </c:pt>
                <c:pt idx="21">
                  <c:v>1.4096719117719669</c:v>
                </c:pt>
                <c:pt idx="22">
                  <c:v>1.4531046223712754</c:v>
                </c:pt>
                <c:pt idx="23">
                  <c:v>1.46217187092441</c:v>
                </c:pt>
                <c:pt idx="24">
                  <c:v>1.5180627861886771</c:v>
                </c:pt>
                <c:pt idx="25">
                  <c:v>1.5509193842532771</c:v>
                </c:pt>
                <c:pt idx="26">
                  <c:v>1.5721208356456124</c:v>
                </c:pt>
                <c:pt idx="27">
                  <c:v>1.6189535929320578</c:v>
                </c:pt>
                <c:pt idx="28">
                  <c:v>1.5904791667289142</c:v>
                </c:pt>
                <c:pt idx="29">
                  <c:v>1.6019168256748362</c:v>
                </c:pt>
                <c:pt idx="30">
                  <c:v>1.6142559952592888</c:v>
                </c:pt>
                <c:pt idx="31">
                  <c:v>1.5587832464593931</c:v>
                </c:pt>
                <c:pt idx="32">
                  <c:v>1.5550653726768997</c:v>
                </c:pt>
                <c:pt idx="33">
                  <c:v>1.4754362209472631</c:v>
                </c:pt>
                <c:pt idx="34">
                  <c:v>1.3955249183423637</c:v>
                </c:pt>
                <c:pt idx="35">
                  <c:v>1.2880828941639237</c:v>
                </c:pt>
                <c:pt idx="36">
                  <c:v>1.2152550364505825</c:v>
                </c:pt>
                <c:pt idx="37">
                  <c:v>1.0928284852717742</c:v>
                </c:pt>
                <c:pt idx="38">
                  <c:v>0.96080348720506492</c:v>
                </c:pt>
                <c:pt idx="39">
                  <c:v>0.83121665004526435</c:v>
                </c:pt>
                <c:pt idx="40">
                  <c:v>0.71711723737292765</c:v>
                </c:pt>
                <c:pt idx="41">
                  <c:v>0.5969631585019366</c:v>
                </c:pt>
                <c:pt idx="42">
                  <c:v>0.47106332147262525</c:v>
                </c:pt>
                <c:pt idx="43">
                  <c:v>0.36999036018241843</c:v>
                </c:pt>
                <c:pt idx="44">
                  <c:v>0.27598830565065052</c:v>
                </c:pt>
                <c:pt idx="45">
                  <c:v>0.19678471290983782</c:v>
                </c:pt>
                <c:pt idx="46">
                  <c:v>0.1426202179616026</c:v>
                </c:pt>
                <c:pt idx="47">
                  <c:v>9.6238884923549428E-2</c:v>
                </c:pt>
                <c:pt idx="48">
                  <c:v>6.0115339916009869E-2</c:v>
                </c:pt>
                <c:pt idx="49">
                  <c:v>3.3163310645235561E-2</c:v>
                </c:pt>
                <c:pt idx="50">
                  <c:v>1.9175985452582159E-2</c:v>
                </c:pt>
                <c:pt idx="51">
                  <c:v>9.9806421172810248E-3</c:v>
                </c:pt>
                <c:pt idx="52">
                  <c:v>5.8940391632893155E-3</c:v>
                </c:pt>
                <c:pt idx="53">
                  <c:v>2.715070122142308E-3</c:v>
                </c:pt>
                <c:pt idx="54">
                  <c:v>1.1725608922153366E-3</c:v>
                </c:pt>
                <c:pt idx="55">
                  <c:v>3.8863650231051711E-4</c:v>
                </c:pt>
                <c:pt idx="56">
                  <c:v>1.3403782296116928E-4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85C-43C5-8F52-A61648C0C326}"/>
            </c:ext>
          </c:extLst>
        </c:ser>
        <c:ser>
          <c:idx val="3"/>
          <c:order val="3"/>
          <c:tx>
            <c:v>1 MeV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'Resumen-2'!$Q$10:$Q$109</c:f>
              <c:numCache>
                <c:formatCode>0.000</c:formatCode>
                <c:ptCount val="100"/>
                <c:pt idx="0">
                  <c:v>1.0001000000000001E-2</c:v>
                </c:pt>
                <c:pt idx="1">
                  <c:v>2.0000999999999998E-2</c:v>
                </c:pt>
                <c:pt idx="2">
                  <c:v>3.0001E-2</c:v>
                </c:pt>
                <c:pt idx="3">
                  <c:v>4.0001000000000002E-2</c:v>
                </c:pt>
                <c:pt idx="4">
                  <c:v>5.0000999999999997E-2</c:v>
                </c:pt>
                <c:pt idx="5">
                  <c:v>6.0000999999999999E-2</c:v>
                </c:pt>
                <c:pt idx="6">
                  <c:v>7.0000999999999994E-2</c:v>
                </c:pt>
                <c:pt idx="7">
                  <c:v>8.0001000000000003E-2</c:v>
                </c:pt>
                <c:pt idx="8">
                  <c:v>9.0000999999999998E-2</c:v>
                </c:pt>
                <c:pt idx="9">
                  <c:v>0.10000099999999999</c:v>
                </c:pt>
                <c:pt idx="10">
                  <c:v>0.110001</c:v>
                </c:pt>
                <c:pt idx="11">
                  <c:v>0.120001</c:v>
                </c:pt>
                <c:pt idx="12">
                  <c:v>0.13000100000000001</c:v>
                </c:pt>
                <c:pt idx="13">
                  <c:v>0.14000099999999999</c:v>
                </c:pt>
                <c:pt idx="14">
                  <c:v>0.150001</c:v>
                </c:pt>
                <c:pt idx="15">
                  <c:v>0.160001</c:v>
                </c:pt>
                <c:pt idx="16">
                  <c:v>0.17000099999999999</c:v>
                </c:pt>
                <c:pt idx="17">
                  <c:v>0.18000099999999999</c:v>
                </c:pt>
                <c:pt idx="18">
                  <c:v>0.190001</c:v>
                </c:pt>
                <c:pt idx="19">
                  <c:v>0.20000100000000001</c:v>
                </c:pt>
                <c:pt idx="20">
                  <c:v>0.21000100000000002</c:v>
                </c:pt>
                <c:pt idx="21">
                  <c:v>0.22000100000000003</c:v>
                </c:pt>
                <c:pt idx="22">
                  <c:v>0.23000100000000001</c:v>
                </c:pt>
                <c:pt idx="23">
                  <c:v>0.24000100000000002</c:v>
                </c:pt>
                <c:pt idx="24">
                  <c:v>0.25000100000000003</c:v>
                </c:pt>
                <c:pt idx="25">
                  <c:v>0.26000100000000004</c:v>
                </c:pt>
                <c:pt idx="26">
                  <c:v>0.27000100000000005</c:v>
                </c:pt>
                <c:pt idx="27">
                  <c:v>0.280001</c:v>
                </c:pt>
                <c:pt idx="28">
                  <c:v>0.29000100000000001</c:v>
                </c:pt>
                <c:pt idx="29">
                  <c:v>0.30000100000000002</c:v>
                </c:pt>
                <c:pt idx="30">
                  <c:v>0.31000100000000003</c:v>
                </c:pt>
                <c:pt idx="31">
                  <c:v>0.32000100000000004</c:v>
                </c:pt>
                <c:pt idx="32">
                  <c:v>0.33000100000000004</c:v>
                </c:pt>
                <c:pt idx="33">
                  <c:v>0.340001</c:v>
                </c:pt>
                <c:pt idx="34">
                  <c:v>0.35000100000000001</c:v>
                </c:pt>
                <c:pt idx="35">
                  <c:v>0.36000100000000002</c:v>
                </c:pt>
                <c:pt idx="36">
                  <c:v>0.37000100000000002</c:v>
                </c:pt>
                <c:pt idx="37">
                  <c:v>0.38000100000000003</c:v>
                </c:pt>
                <c:pt idx="38">
                  <c:v>0.39000100000000004</c:v>
                </c:pt>
                <c:pt idx="39">
                  <c:v>0.400001</c:v>
                </c:pt>
                <c:pt idx="40">
                  <c:v>0.410001</c:v>
                </c:pt>
                <c:pt idx="41">
                  <c:v>0.42000100000000001</c:v>
                </c:pt>
                <c:pt idx="42">
                  <c:v>0.43000100000000002</c:v>
                </c:pt>
                <c:pt idx="43">
                  <c:v>0.44000100000000003</c:v>
                </c:pt>
                <c:pt idx="44">
                  <c:v>0.45000100000000004</c:v>
                </c:pt>
                <c:pt idx="45">
                  <c:v>0.46000100000000005</c:v>
                </c:pt>
                <c:pt idx="46">
                  <c:v>0.470001</c:v>
                </c:pt>
                <c:pt idx="47">
                  <c:v>0.48000100000000001</c:v>
                </c:pt>
                <c:pt idx="48">
                  <c:v>0.49000100000000002</c:v>
                </c:pt>
                <c:pt idx="49">
                  <c:v>0.50000100000000003</c:v>
                </c:pt>
                <c:pt idx="50">
                  <c:v>0.51000100000000004</c:v>
                </c:pt>
                <c:pt idx="51">
                  <c:v>0.52000100000000005</c:v>
                </c:pt>
                <c:pt idx="52">
                  <c:v>0.53000100000000006</c:v>
                </c:pt>
                <c:pt idx="53">
                  <c:v>0.54000100000000006</c:v>
                </c:pt>
                <c:pt idx="54">
                  <c:v>0.55000100000000007</c:v>
                </c:pt>
                <c:pt idx="55">
                  <c:v>0.56000099999999997</c:v>
                </c:pt>
                <c:pt idx="56">
                  <c:v>0.57000099999999998</c:v>
                </c:pt>
                <c:pt idx="57">
                  <c:v>0.58000099999999999</c:v>
                </c:pt>
                <c:pt idx="58">
                  <c:v>0.590001</c:v>
                </c:pt>
                <c:pt idx="59">
                  <c:v>0.60000100000000001</c:v>
                </c:pt>
                <c:pt idx="60">
                  <c:v>0.61000100000000002</c:v>
                </c:pt>
                <c:pt idx="61">
                  <c:v>0.62000100000000002</c:v>
                </c:pt>
                <c:pt idx="62">
                  <c:v>0.63000100000000003</c:v>
                </c:pt>
                <c:pt idx="63">
                  <c:v>0.64000100000000004</c:v>
                </c:pt>
                <c:pt idx="64">
                  <c:v>0.65000100000000005</c:v>
                </c:pt>
                <c:pt idx="65">
                  <c:v>0.66000100000000006</c:v>
                </c:pt>
                <c:pt idx="66">
                  <c:v>0.67000100000000007</c:v>
                </c:pt>
                <c:pt idx="67">
                  <c:v>0.68000099999999997</c:v>
                </c:pt>
                <c:pt idx="68">
                  <c:v>0.69000099999999998</c:v>
                </c:pt>
                <c:pt idx="69">
                  <c:v>0.70000099999999998</c:v>
                </c:pt>
                <c:pt idx="70">
                  <c:v>0.71000099999999999</c:v>
                </c:pt>
                <c:pt idx="71">
                  <c:v>0.720001</c:v>
                </c:pt>
                <c:pt idx="72">
                  <c:v>0.73000100000000001</c:v>
                </c:pt>
                <c:pt idx="73">
                  <c:v>0.74000100000000002</c:v>
                </c:pt>
                <c:pt idx="74">
                  <c:v>0.75000100000000003</c:v>
                </c:pt>
                <c:pt idx="75">
                  <c:v>0.76000100000000004</c:v>
                </c:pt>
                <c:pt idx="76">
                  <c:v>0.77000100000000005</c:v>
                </c:pt>
                <c:pt idx="77">
                  <c:v>0.78000100000000006</c:v>
                </c:pt>
                <c:pt idx="78">
                  <c:v>0.79000100000000006</c:v>
                </c:pt>
                <c:pt idx="79">
                  <c:v>0.80000100000000007</c:v>
                </c:pt>
                <c:pt idx="80">
                  <c:v>0.81000099999999997</c:v>
                </c:pt>
                <c:pt idx="81">
                  <c:v>0.82000099999999998</c:v>
                </c:pt>
                <c:pt idx="82">
                  <c:v>0.83000099999999999</c:v>
                </c:pt>
                <c:pt idx="83">
                  <c:v>0.840001</c:v>
                </c:pt>
                <c:pt idx="84">
                  <c:v>0.85000100000000001</c:v>
                </c:pt>
                <c:pt idx="85">
                  <c:v>0.86000100000000002</c:v>
                </c:pt>
                <c:pt idx="86">
                  <c:v>0.87000100000000002</c:v>
                </c:pt>
                <c:pt idx="87">
                  <c:v>0.88000100000000003</c:v>
                </c:pt>
                <c:pt idx="88">
                  <c:v>0.89000100000000004</c:v>
                </c:pt>
                <c:pt idx="89">
                  <c:v>0.90000100000000005</c:v>
                </c:pt>
                <c:pt idx="90">
                  <c:v>0.91000100000000006</c:v>
                </c:pt>
                <c:pt idx="91">
                  <c:v>0.92000100000000007</c:v>
                </c:pt>
                <c:pt idx="92">
                  <c:v>0.93000099999999997</c:v>
                </c:pt>
                <c:pt idx="93">
                  <c:v>0.94000099999999998</c:v>
                </c:pt>
                <c:pt idx="94">
                  <c:v>0.95000099999999998</c:v>
                </c:pt>
                <c:pt idx="95">
                  <c:v>0.96000099999999999</c:v>
                </c:pt>
                <c:pt idx="96">
                  <c:v>0.970001</c:v>
                </c:pt>
                <c:pt idx="97">
                  <c:v>0.98000100000000001</c:v>
                </c:pt>
                <c:pt idx="98">
                  <c:v>0.99000100000000002</c:v>
                </c:pt>
                <c:pt idx="99">
                  <c:v>1</c:v>
                </c:pt>
              </c:numCache>
            </c:numRef>
          </c:xVal>
          <c:yVal>
            <c:numRef>
              <c:f>'Resumen-2'!$T$10:$T$109</c:f>
              <c:numCache>
                <c:formatCode>0.000</c:formatCode>
                <c:ptCount val="100"/>
                <c:pt idx="0">
                  <c:v>1.4302373549364003</c:v>
                </c:pt>
                <c:pt idx="1">
                  <c:v>1.5322397835993908</c:v>
                </c:pt>
                <c:pt idx="2">
                  <c:v>1.6212721371450958</c:v>
                </c:pt>
                <c:pt idx="3">
                  <c:v>1.6669882934616678</c:v>
                </c:pt>
                <c:pt idx="4">
                  <c:v>1.7398220263148503</c:v>
                </c:pt>
                <c:pt idx="5">
                  <c:v>1.7192953895152046</c:v>
                </c:pt>
                <c:pt idx="6">
                  <c:v>1.8069850897491726</c:v>
                </c:pt>
                <c:pt idx="7">
                  <c:v>1.8630879944349779</c:v>
                </c:pt>
                <c:pt idx="8">
                  <c:v>1.9167068556649078</c:v>
                </c:pt>
                <c:pt idx="9">
                  <c:v>1.9394005648172563</c:v>
                </c:pt>
                <c:pt idx="10">
                  <c:v>1.9684057496248861</c:v>
                </c:pt>
                <c:pt idx="11">
                  <c:v>2.0335311767022328</c:v>
                </c:pt>
                <c:pt idx="12">
                  <c:v>2.0807620773703155</c:v>
                </c:pt>
                <c:pt idx="13">
                  <c:v>2.1759963272340102</c:v>
                </c:pt>
                <c:pt idx="14">
                  <c:v>2.2708780601244936</c:v>
                </c:pt>
                <c:pt idx="15">
                  <c:v>2.2520774817451397</c:v>
                </c:pt>
                <c:pt idx="16">
                  <c:v>2.3096005052249731</c:v>
                </c:pt>
                <c:pt idx="17">
                  <c:v>2.3818498149459333</c:v>
                </c:pt>
                <c:pt idx="18">
                  <c:v>2.4420235797549261</c:v>
                </c:pt>
                <c:pt idx="19">
                  <c:v>2.5088735943889771</c:v>
                </c:pt>
                <c:pt idx="20">
                  <c:v>2.5099622785878859</c:v>
                </c:pt>
                <c:pt idx="21">
                  <c:v>2.566952114017139</c:v>
                </c:pt>
                <c:pt idx="22">
                  <c:v>2.5741858211419753</c:v>
                </c:pt>
                <c:pt idx="23">
                  <c:v>2.5778421428773335</c:v>
                </c:pt>
                <c:pt idx="24">
                  <c:v>2.6171622488823254</c:v>
                </c:pt>
                <c:pt idx="25">
                  <c:v>2.6592267411982333</c:v>
                </c:pt>
                <c:pt idx="26">
                  <c:v>2.7148351905746044</c:v>
                </c:pt>
                <c:pt idx="27">
                  <c:v>2.6353286399114029</c:v>
                </c:pt>
                <c:pt idx="28">
                  <c:v>2.6618924363072032</c:v>
                </c:pt>
                <c:pt idx="29">
                  <c:v>2.6302306267160622</c:v>
                </c:pt>
                <c:pt idx="30">
                  <c:v>2.5881438263024048</c:v>
                </c:pt>
                <c:pt idx="31">
                  <c:v>2.5708611791456679</c:v>
                </c:pt>
                <c:pt idx="32">
                  <c:v>2.4502839496640521</c:v>
                </c:pt>
                <c:pt idx="33">
                  <c:v>2.4225844014345328</c:v>
                </c:pt>
                <c:pt idx="34">
                  <c:v>2.3181530867002098</c:v>
                </c:pt>
                <c:pt idx="35">
                  <c:v>2.2169591427226512</c:v>
                </c:pt>
                <c:pt idx="36">
                  <c:v>2.1380431437899534</c:v>
                </c:pt>
                <c:pt idx="37">
                  <c:v>1.999458131402813</c:v>
                </c:pt>
                <c:pt idx="38">
                  <c:v>1.9242913637554364</c:v>
                </c:pt>
                <c:pt idx="39">
                  <c:v>1.7360610281208271</c:v>
                </c:pt>
                <c:pt idx="40">
                  <c:v>1.612304772138097</c:v>
                </c:pt>
                <c:pt idx="41">
                  <c:v>1.4404985896128073</c:v>
                </c:pt>
                <c:pt idx="42">
                  <c:v>1.297683373547132</c:v>
                </c:pt>
                <c:pt idx="43">
                  <c:v>1.1884116918892662</c:v>
                </c:pt>
                <c:pt idx="44">
                  <c:v>1.0564090392014944</c:v>
                </c:pt>
                <c:pt idx="45">
                  <c:v>0.90034649023223212</c:v>
                </c:pt>
                <c:pt idx="46">
                  <c:v>0.79366303820104478</c:v>
                </c:pt>
                <c:pt idx="47">
                  <c:v>0.7005598245321516</c:v>
                </c:pt>
                <c:pt idx="48">
                  <c:v>0.5707485134462813</c:v>
                </c:pt>
                <c:pt idx="49">
                  <c:v>0.49964280016484119</c:v>
                </c:pt>
                <c:pt idx="50">
                  <c:v>0.40324092975635872</c:v>
                </c:pt>
                <c:pt idx="51">
                  <c:v>0.33013658251741274</c:v>
                </c:pt>
                <c:pt idx="52">
                  <c:v>0.26261229950031784</c:v>
                </c:pt>
                <c:pt idx="53">
                  <c:v>0.20192468849692416</c:v>
                </c:pt>
                <c:pt idx="54">
                  <c:v>0.15345301633495381</c:v>
                </c:pt>
                <c:pt idx="55">
                  <c:v>0.11616669792721647</c:v>
                </c:pt>
                <c:pt idx="56">
                  <c:v>8.8243235230846359E-2</c:v>
                </c:pt>
                <c:pt idx="57">
                  <c:v>6.4356140906530329E-2</c:v>
                </c:pt>
                <c:pt idx="58">
                  <c:v>5.199843532963544E-2</c:v>
                </c:pt>
                <c:pt idx="59">
                  <c:v>3.1321966559178453E-2</c:v>
                </c:pt>
                <c:pt idx="60">
                  <c:v>2.021575507172672E-2</c:v>
                </c:pt>
                <c:pt idx="61">
                  <c:v>1.2730096368616635E-2</c:v>
                </c:pt>
                <c:pt idx="62">
                  <c:v>1.0231721798517427E-2</c:v>
                </c:pt>
                <c:pt idx="63">
                  <c:v>4.9404714478895936E-3</c:v>
                </c:pt>
                <c:pt idx="64">
                  <c:v>2.7810917117509753E-3</c:v>
                </c:pt>
                <c:pt idx="65">
                  <c:v>2.0845811746760569E-3</c:v>
                </c:pt>
                <c:pt idx="66">
                  <c:v>9.9011574643542862E-4</c:v>
                </c:pt>
                <c:pt idx="67">
                  <c:v>7.3179214195565328E-4</c:v>
                </c:pt>
                <c:pt idx="68">
                  <c:v>5.4467598548880796E-4</c:v>
                </c:pt>
                <c:pt idx="69">
                  <c:v>8.7788909982965791E-5</c:v>
                </c:pt>
                <c:pt idx="70">
                  <c:v>2.994563047128084E-5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85C-43C5-8F52-A61648C0C326}"/>
            </c:ext>
          </c:extLst>
        </c:ser>
        <c:ser>
          <c:idx val="4"/>
          <c:order val="4"/>
          <c:tx>
            <c:v>.</c:v>
          </c:tx>
          <c:spPr>
            <a:ln w="19050">
              <a:solidFill>
                <a:schemeClr val="tx1"/>
              </a:solidFill>
              <a:prstDash val="lgDash"/>
            </a:ln>
          </c:spPr>
          <c:marker>
            <c:symbol val="none"/>
          </c:marker>
          <c:xVal>
            <c:numRef>
              <c:f>'Resumen-2'!$O$2:$O$3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'Resumen-2'!$P$2:$P$3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85C-43C5-8F52-A61648C0C326}"/>
            </c:ext>
          </c:extLst>
        </c:ser>
        <c:ser>
          <c:idx val="5"/>
          <c:order val="5"/>
          <c:tx>
            <c:v>,</c:v>
          </c:tx>
          <c:spPr>
            <a:ln w="254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'Resumen-2'!$Q$2:$Q$3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'Resumen-2'!$R$2:$R$3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85C-43C5-8F52-A61648C0C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684736"/>
        <c:axId val="123691008"/>
      </c:scatterChart>
      <c:valAx>
        <c:axId val="123684736"/>
        <c:scaling>
          <c:orientation val="minMax"/>
          <c:max val="2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800" b="0"/>
                  <a:t>Distance from surface (µm)</a:t>
                </a:r>
              </a:p>
            </c:rich>
          </c:tx>
          <c:layout>
            <c:manualLayout>
              <c:xMode val="edge"/>
              <c:yMode val="edge"/>
              <c:x val="0.37084737034452964"/>
              <c:y val="0.91203431829085879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691008"/>
        <c:crosses val="autoZero"/>
        <c:crossBetween val="midCat"/>
        <c:majorUnit val="0.5"/>
      </c:valAx>
      <c:valAx>
        <c:axId val="123691008"/>
        <c:scaling>
          <c:orientation val="minMax"/>
          <c:max val="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/>
                  <a:t>Displacement damage (dpa)</a:t>
                </a:r>
              </a:p>
            </c:rich>
          </c:tx>
          <c:layout>
            <c:manualLayout>
              <c:xMode val="edge"/>
              <c:yMode val="edge"/>
              <c:x val="2.260706335758663E-3"/>
              <c:y val="0.105222137555386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684736"/>
        <c:crosses val="autoZero"/>
        <c:crossBetween val="midCat"/>
        <c:majorUnit val="1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4207270605253298"/>
          <c:y val="3.5790631112545365E-2"/>
          <c:w val="0.24147763652448473"/>
          <c:h val="0.26292607162721066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8774045649357"/>
          <c:y val="3.1370386423558778E-2"/>
          <c:w val="0.78338981361507032"/>
          <c:h val="0.77121656157490159"/>
        </c:manualLayout>
      </c:layout>
      <c:scatterChart>
        <c:scatterStyle val="lineMarker"/>
        <c:varyColors val="0"/>
        <c:ser>
          <c:idx val="0"/>
          <c:order val="0"/>
          <c:tx>
            <c:v>8 MeV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'Resumen-2'!$B$10:$B$109</c:f>
              <c:numCache>
                <c:formatCode>0.000</c:formatCode>
                <c:ptCount val="100"/>
                <c:pt idx="0">
                  <c:v>3.0001E-2</c:v>
                </c:pt>
                <c:pt idx="1">
                  <c:v>6.0000999999999999E-2</c:v>
                </c:pt>
                <c:pt idx="2">
                  <c:v>9.0000999999999998E-2</c:v>
                </c:pt>
                <c:pt idx="3">
                  <c:v>0.120001</c:v>
                </c:pt>
                <c:pt idx="4">
                  <c:v>0.150001</c:v>
                </c:pt>
                <c:pt idx="5">
                  <c:v>0.18000099999999999</c:v>
                </c:pt>
                <c:pt idx="6">
                  <c:v>0.21000100000000002</c:v>
                </c:pt>
                <c:pt idx="7">
                  <c:v>0.24000100000000002</c:v>
                </c:pt>
                <c:pt idx="8">
                  <c:v>0.27000100000000005</c:v>
                </c:pt>
                <c:pt idx="9">
                  <c:v>0.30000100000000002</c:v>
                </c:pt>
                <c:pt idx="10">
                  <c:v>0.33000100000000004</c:v>
                </c:pt>
                <c:pt idx="11">
                  <c:v>0.36000100000000002</c:v>
                </c:pt>
                <c:pt idx="12">
                  <c:v>0.39000100000000004</c:v>
                </c:pt>
                <c:pt idx="13">
                  <c:v>0.42000100000000001</c:v>
                </c:pt>
                <c:pt idx="14">
                  <c:v>0.45000100000000004</c:v>
                </c:pt>
                <c:pt idx="15">
                  <c:v>0.48000100000000001</c:v>
                </c:pt>
                <c:pt idx="16">
                  <c:v>0.51000100000000004</c:v>
                </c:pt>
                <c:pt idx="17">
                  <c:v>0.54000100000000006</c:v>
                </c:pt>
                <c:pt idx="18">
                  <c:v>0.57000099999999998</c:v>
                </c:pt>
                <c:pt idx="19">
                  <c:v>0.60000100000000001</c:v>
                </c:pt>
                <c:pt idx="20">
                  <c:v>0.63000100000000003</c:v>
                </c:pt>
                <c:pt idx="21">
                  <c:v>0.66000100000000006</c:v>
                </c:pt>
                <c:pt idx="22">
                  <c:v>0.69000099999999998</c:v>
                </c:pt>
                <c:pt idx="23">
                  <c:v>0.720001</c:v>
                </c:pt>
                <c:pt idx="24">
                  <c:v>0.75000100000000003</c:v>
                </c:pt>
                <c:pt idx="25">
                  <c:v>0.78000100000000006</c:v>
                </c:pt>
                <c:pt idx="26">
                  <c:v>0.81000099999999997</c:v>
                </c:pt>
                <c:pt idx="27">
                  <c:v>0.840001</c:v>
                </c:pt>
                <c:pt idx="28">
                  <c:v>0.87000100000000002</c:v>
                </c:pt>
                <c:pt idx="29">
                  <c:v>0.90000100000000005</c:v>
                </c:pt>
                <c:pt idx="30">
                  <c:v>0.93000099999999997</c:v>
                </c:pt>
                <c:pt idx="31">
                  <c:v>0.96000099999999999</c:v>
                </c:pt>
                <c:pt idx="32">
                  <c:v>0.99000100000000002</c:v>
                </c:pt>
                <c:pt idx="33">
                  <c:v>1.02</c:v>
                </c:pt>
                <c:pt idx="34">
                  <c:v>1.05</c:v>
                </c:pt>
                <c:pt idx="35">
                  <c:v>1.08</c:v>
                </c:pt>
                <c:pt idx="36">
                  <c:v>1.1100000000000001</c:v>
                </c:pt>
                <c:pt idx="37">
                  <c:v>1.1399999999999999</c:v>
                </c:pt>
                <c:pt idx="38">
                  <c:v>1.17</c:v>
                </c:pt>
                <c:pt idx="39">
                  <c:v>1.2</c:v>
                </c:pt>
                <c:pt idx="40">
                  <c:v>1.23</c:v>
                </c:pt>
                <c:pt idx="41">
                  <c:v>1.26</c:v>
                </c:pt>
                <c:pt idx="42">
                  <c:v>1.29</c:v>
                </c:pt>
                <c:pt idx="43">
                  <c:v>1.32</c:v>
                </c:pt>
                <c:pt idx="44">
                  <c:v>1.35</c:v>
                </c:pt>
                <c:pt idx="45">
                  <c:v>1.38</c:v>
                </c:pt>
                <c:pt idx="46">
                  <c:v>1.41</c:v>
                </c:pt>
                <c:pt idx="47">
                  <c:v>1.44</c:v>
                </c:pt>
                <c:pt idx="48">
                  <c:v>1.47</c:v>
                </c:pt>
                <c:pt idx="49">
                  <c:v>1.5</c:v>
                </c:pt>
                <c:pt idx="50">
                  <c:v>1.53</c:v>
                </c:pt>
                <c:pt idx="51">
                  <c:v>1.56</c:v>
                </c:pt>
                <c:pt idx="52">
                  <c:v>1.59</c:v>
                </c:pt>
                <c:pt idx="53">
                  <c:v>1.62</c:v>
                </c:pt>
                <c:pt idx="54">
                  <c:v>1.65</c:v>
                </c:pt>
                <c:pt idx="55">
                  <c:v>1.68</c:v>
                </c:pt>
                <c:pt idx="56">
                  <c:v>1.71</c:v>
                </c:pt>
                <c:pt idx="57">
                  <c:v>1.74</c:v>
                </c:pt>
                <c:pt idx="58">
                  <c:v>1.77</c:v>
                </c:pt>
                <c:pt idx="59">
                  <c:v>1.8</c:v>
                </c:pt>
                <c:pt idx="60">
                  <c:v>1.83</c:v>
                </c:pt>
                <c:pt idx="61">
                  <c:v>1.86</c:v>
                </c:pt>
                <c:pt idx="62">
                  <c:v>1.89</c:v>
                </c:pt>
                <c:pt idx="63">
                  <c:v>1.92</c:v>
                </c:pt>
                <c:pt idx="64">
                  <c:v>1.95</c:v>
                </c:pt>
                <c:pt idx="65">
                  <c:v>1.98</c:v>
                </c:pt>
                <c:pt idx="66">
                  <c:v>2.0099999999999998</c:v>
                </c:pt>
                <c:pt idx="67">
                  <c:v>2.04</c:v>
                </c:pt>
                <c:pt idx="68">
                  <c:v>2.0699999999999998</c:v>
                </c:pt>
                <c:pt idx="69">
                  <c:v>2.1</c:v>
                </c:pt>
                <c:pt idx="70">
                  <c:v>2.13</c:v>
                </c:pt>
                <c:pt idx="71">
                  <c:v>2.16</c:v>
                </c:pt>
                <c:pt idx="72">
                  <c:v>2.19</c:v>
                </c:pt>
                <c:pt idx="73">
                  <c:v>2.2200000000000002</c:v>
                </c:pt>
                <c:pt idx="74">
                  <c:v>2.25</c:v>
                </c:pt>
                <c:pt idx="75">
                  <c:v>2.2799999999999998</c:v>
                </c:pt>
                <c:pt idx="76">
                  <c:v>2.31</c:v>
                </c:pt>
                <c:pt idx="77">
                  <c:v>2.34</c:v>
                </c:pt>
                <c:pt idx="78">
                  <c:v>2.37</c:v>
                </c:pt>
                <c:pt idx="79">
                  <c:v>2.4</c:v>
                </c:pt>
                <c:pt idx="80">
                  <c:v>2.4300000000000002</c:v>
                </c:pt>
                <c:pt idx="81">
                  <c:v>2.46</c:v>
                </c:pt>
                <c:pt idx="82">
                  <c:v>2.4900000000000002</c:v>
                </c:pt>
                <c:pt idx="83">
                  <c:v>2.52</c:v>
                </c:pt>
                <c:pt idx="84">
                  <c:v>2.5499999999999998</c:v>
                </c:pt>
                <c:pt idx="85">
                  <c:v>2.58</c:v>
                </c:pt>
                <c:pt idx="86">
                  <c:v>2.61</c:v>
                </c:pt>
                <c:pt idx="87">
                  <c:v>2.64</c:v>
                </c:pt>
                <c:pt idx="88">
                  <c:v>2.67</c:v>
                </c:pt>
                <c:pt idx="89">
                  <c:v>2.7</c:v>
                </c:pt>
                <c:pt idx="90">
                  <c:v>2.73</c:v>
                </c:pt>
                <c:pt idx="91">
                  <c:v>2.76</c:v>
                </c:pt>
                <c:pt idx="92">
                  <c:v>2.79</c:v>
                </c:pt>
                <c:pt idx="93">
                  <c:v>2.82</c:v>
                </c:pt>
                <c:pt idx="94">
                  <c:v>2.85</c:v>
                </c:pt>
                <c:pt idx="95">
                  <c:v>2.88</c:v>
                </c:pt>
                <c:pt idx="96">
                  <c:v>2.91</c:v>
                </c:pt>
                <c:pt idx="97">
                  <c:v>2.94</c:v>
                </c:pt>
                <c:pt idx="98">
                  <c:v>2.97</c:v>
                </c:pt>
                <c:pt idx="99">
                  <c:v>3</c:v>
                </c:pt>
              </c:numCache>
            </c:numRef>
          </c:xVal>
          <c:yVal>
            <c:numRef>
              <c:f>'Resumen-2'!$F$10:$F$109</c:f>
              <c:numCache>
                <c:formatCode>0</c:formatCode>
                <c:ptCount val="100"/>
                <c:pt idx="0">
                  <c:v>0.1578778242276096</c:v>
                </c:pt>
                <c:pt idx="1">
                  <c:v>0.47362400020282475</c:v>
                </c:pt>
                <c:pt idx="2">
                  <c:v>0</c:v>
                </c:pt>
                <c:pt idx="3">
                  <c:v>0.31575091221521712</c:v>
                </c:pt>
                <c:pt idx="4">
                  <c:v>0.78938912113804804</c:v>
                </c:pt>
                <c:pt idx="5">
                  <c:v>0.47362400020282475</c:v>
                </c:pt>
                <c:pt idx="6">
                  <c:v>0.47362400020282475</c:v>
                </c:pt>
                <c:pt idx="7">
                  <c:v>0.47362400020282475</c:v>
                </c:pt>
                <c:pt idx="8">
                  <c:v>1.2630131213408728</c:v>
                </c:pt>
                <c:pt idx="9">
                  <c:v>1.894496000811299</c:v>
                </c:pt>
                <c:pt idx="10">
                  <c:v>0.94724800040564949</c:v>
                </c:pt>
                <c:pt idx="11">
                  <c:v>1.5787782422760961</c:v>
                </c:pt>
                <c:pt idx="12">
                  <c:v>1.4208720006084741</c:v>
                </c:pt>
                <c:pt idx="13">
                  <c:v>2.0524022424789208</c:v>
                </c:pt>
                <c:pt idx="14">
                  <c:v>1.894496000811299</c:v>
                </c:pt>
                <c:pt idx="15">
                  <c:v>1.4208720006084741</c:v>
                </c:pt>
                <c:pt idx="16">
                  <c:v>2.0524022424789208</c:v>
                </c:pt>
                <c:pt idx="17">
                  <c:v>2.8417913636169687</c:v>
                </c:pt>
                <c:pt idx="18">
                  <c:v>4.2626633642254435</c:v>
                </c:pt>
                <c:pt idx="19">
                  <c:v>2.8417913636169687</c:v>
                </c:pt>
                <c:pt idx="20">
                  <c:v>3.3154153638197936</c:v>
                </c:pt>
                <c:pt idx="21">
                  <c:v>5.0521472101635316</c:v>
                </c:pt>
                <c:pt idx="22">
                  <c:v>4.8939567940957875</c:v>
                </c:pt>
                <c:pt idx="23">
                  <c:v>5.5257712103663561</c:v>
                </c:pt>
                <c:pt idx="24">
                  <c:v>7.5779840032451959</c:v>
                </c:pt>
                <c:pt idx="25">
                  <c:v>6.4730192107720042</c:v>
                </c:pt>
                <c:pt idx="26">
                  <c:v>9.4724800040564947</c:v>
                </c:pt>
                <c:pt idx="27">
                  <c:v>9.1570464199214126</c:v>
                </c:pt>
                <c:pt idx="28">
                  <c:v>11.840600005070618</c:v>
                </c:pt>
                <c:pt idx="29">
                  <c:v>11.366976004867793</c:v>
                </c:pt>
                <c:pt idx="30">
                  <c:v>13.261472005679092</c:v>
                </c:pt>
                <c:pt idx="31">
                  <c:v>16.419123215031323</c:v>
                </c:pt>
                <c:pt idx="32">
                  <c:v>17.524088007504517</c:v>
                </c:pt>
                <c:pt idx="33">
                  <c:v>17.997712007707339</c:v>
                </c:pt>
                <c:pt idx="34">
                  <c:v>19.892208008518637</c:v>
                </c:pt>
                <c:pt idx="35">
                  <c:v>28.259723220101943</c:v>
                </c:pt>
                <c:pt idx="36">
                  <c:v>26.523417635358388</c:v>
                </c:pt>
                <c:pt idx="37">
                  <c:v>32.838246430062647</c:v>
                </c:pt>
                <c:pt idx="38">
                  <c:v>35.206366431076773</c:v>
                </c:pt>
                <c:pt idx="39">
                  <c:v>38.679451224564083</c:v>
                </c:pt>
                <c:pt idx="40">
                  <c:v>48.939567940957872</c:v>
                </c:pt>
                <c:pt idx="41">
                  <c:v>55.57030394379742</c:v>
                </c:pt>
                <c:pt idx="42">
                  <c:v>67.728232029003934</c:v>
                </c:pt>
                <c:pt idx="43">
                  <c:v>72.308176110965249</c:v>
                </c:pt>
                <c:pt idx="44">
                  <c:v>85.096024116441527</c:v>
                </c:pt>
                <c:pt idx="45">
                  <c:v>92.356680039550824</c:v>
                </c:pt>
                <c:pt idx="46">
                  <c:v>109.25084812678557</c:v>
                </c:pt>
                <c:pt idx="47">
                  <c:v>120.61782413165336</c:v>
                </c:pt>
                <c:pt idx="48">
                  <c:v>146.98447222294462</c:v>
                </c:pt>
                <c:pt idx="49">
                  <c:v>181.39799207768189</c:v>
                </c:pt>
                <c:pt idx="50">
                  <c:v>203.9756481673505</c:v>
                </c:pt>
                <c:pt idx="51">
                  <c:v>235.71319242094182</c:v>
                </c:pt>
                <c:pt idx="52">
                  <c:v>262.23613643229999</c:v>
                </c:pt>
                <c:pt idx="53">
                  <c:v>324.92027285914378</c:v>
                </c:pt>
                <c:pt idx="54">
                  <c:v>362.02397703503311</c:v>
                </c:pt>
                <c:pt idx="55">
                  <c:v>411.59346489626068</c:v>
                </c:pt>
                <c:pt idx="56">
                  <c:v>475.99212020383874</c:v>
                </c:pt>
                <c:pt idx="57">
                  <c:v>554.94524103764979</c:v>
                </c:pt>
                <c:pt idx="58">
                  <c:v>603.53906345845951</c:v>
                </c:pt>
                <c:pt idx="59">
                  <c:v>657.53219948158153</c:v>
                </c:pt>
                <c:pt idx="60">
                  <c:v>722.60813710944967</c:v>
                </c:pt>
                <c:pt idx="61">
                  <c:v>793.93591153999523</c:v>
                </c:pt>
                <c:pt idx="62">
                  <c:v>822.82697555236757</c:v>
                </c:pt>
                <c:pt idx="63">
                  <c:v>880.18284197692935</c:v>
                </c:pt>
                <c:pt idx="64">
                  <c:v>907.32149718855135</c:v>
                </c:pt>
                <c:pt idx="65">
                  <c:v>935.7389372007209</c:v>
                </c:pt>
                <c:pt idx="66">
                  <c:v>904.00612918713171</c:v>
                </c:pt>
                <c:pt idx="67">
                  <c:v>850.15508036407039</c:v>
                </c:pt>
                <c:pt idx="68">
                  <c:v>787.02100113703398</c:v>
                </c:pt>
                <c:pt idx="69">
                  <c:v>689.45445709525188</c:v>
                </c:pt>
                <c:pt idx="70">
                  <c:v>599.13436025657325</c:v>
                </c:pt>
                <c:pt idx="71">
                  <c:v>469.21456076093642</c:v>
                </c:pt>
                <c:pt idx="72">
                  <c:v>351.44321687050206</c:v>
                </c:pt>
                <c:pt idx="73">
                  <c:v>254.18452842885202</c:v>
                </c:pt>
                <c:pt idx="74">
                  <c:v>166.24202407119148</c:v>
                </c:pt>
                <c:pt idx="75">
                  <c:v>107.03902404583839</c:v>
                </c:pt>
                <c:pt idx="76">
                  <c:v>64.886488027786996</c:v>
                </c:pt>
                <c:pt idx="77">
                  <c:v>33.627777638400758</c:v>
                </c:pt>
                <c:pt idx="78">
                  <c:v>16.576840007098866</c:v>
                </c:pt>
                <c:pt idx="79">
                  <c:v>6.3148287947042627</c:v>
                </c:pt>
                <c:pt idx="80">
                  <c:v>2.5260262426817457</c:v>
                </c:pt>
                <c:pt idx="81">
                  <c:v>0.94724800040564949</c:v>
                </c:pt>
                <c:pt idx="82">
                  <c:v>0.1578778242276096</c:v>
                </c:pt>
                <c:pt idx="83">
                  <c:v>0.1578778242276096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B35-4B87-BE32-CD704133690D}"/>
            </c:ext>
          </c:extLst>
        </c:ser>
        <c:ser>
          <c:idx val="1"/>
          <c:order val="1"/>
          <c:tx>
            <c:v>5 MeV</c:v>
          </c:tx>
          <c:spPr>
            <a:ln w="25400">
              <a:solidFill>
                <a:srgbClr val="92D050"/>
              </a:solidFill>
            </a:ln>
          </c:spPr>
          <c:marker>
            <c:symbol val="none"/>
          </c:marker>
          <c:xVal>
            <c:numRef>
              <c:f>'Resumen-2'!$G$10:$G$109</c:f>
              <c:numCache>
                <c:formatCode>0.000</c:formatCode>
                <c:ptCount val="100"/>
                <c:pt idx="0">
                  <c:v>2.5000999999999999E-2</c:v>
                </c:pt>
                <c:pt idx="1">
                  <c:v>5.0000999999999997E-2</c:v>
                </c:pt>
                <c:pt idx="2">
                  <c:v>7.5000999999999998E-2</c:v>
                </c:pt>
                <c:pt idx="3">
                  <c:v>0.10000099999999999</c:v>
                </c:pt>
                <c:pt idx="4">
                  <c:v>0.125001</c:v>
                </c:pt>
                <c:pt idx="5">
                  <c:v>0.150001</c:v>
                </c:pt>
                <c:pt idx="6">
                  <c:v>0.17500099999999999</c:v>
                </c:pt>
                <c:pt idx="7">
                  <c:v>0.20000100000000001</c:v>
                </c:pt>
                <c:pt idx="8">
                  <c:v>0.22500100000000003</c:v>
                </c:pt>
                <c:pt idx="9">
                  <c:v>0.25000100000000003</c:v>
                </c:pt>
                <c:pt idx="10">
                  <c:v>0.275001</c:v>
                </c:pt>
                <c:pt idx="11">
                  <c:v>0.30000100000000002</c:v>
                </c:pt>
                <c:pt idx="12">
                  <c:v>0.32500100000000004</c:v>
                </c:pt>
                <c:pt idx="13">
                  <c:v>0.35000100000000001</c:v>
                </c:pt>
                <c:pt idx="14">
                  <c:v>0.37500100000000003</c:v>
                </c:pt>
                <c:pt idx="15">
                  <c:v>0.400001</c:v>
                </c:pt>
                <c:pt idx="16">
                  <c:v>0.42500100000000002</c:v>
                </c:pt>
                <c:pt idx="17">
                  <c:v>0.45000100000000004</c:v>
                </c:pt>
                <c:pt idx="18">
                  <c:v>0.47500100000000001</c:v>
                </c:pt>
                <c:pt idx="19">
                  <c:v>0.50000100000000003</c:v>
                </c:pt>
                <c:pt idx="20">
                  <c:v>0.52500100000000005</c:v>
                </c:pt>
                <c:pt idx="21">
                  <c:v>0.55000100000000007</c:v>
                </c:pt>
                <c:pt idx="22">
                  <c:v>0.57500099999999998</c:v>
                </c:pt>
                <c:pt idx="23">
                  <c:v>0.60000100000000001</c:v>
                </c:pt>
                <c:pt idx="24">
                  <c:v>0.62500100000000003</c:v>
                </c:pt>
                <c:pt idx="25">
                  <c:v>0.65000100000000005</c:v>
                </c:pt>
                <c:pt idx="26">
                  <c:v>0.67500100000000007</c:v>
                </c:pt>
                <c:pt idx="27">
                  <c:v>0.70000099999999998</c:v>
                </c:pt>
                <c:pt idx="28">
                  <c:v>0.72500100000000001</c:v>
                </c:pt>
                <c:pt idx="29">
                  <c:v>0.75000100000000003</c:v>
                </c:pt>
                <c:pt idx="30">
                  <c:v>0.77500100000000005</c:v>
                </c:pt>
                <c:pt idx="31">
                  <c:v>0.80000100000000007</c:v>
                </c:pt>
                <c:pt idx="32">
                  <c:v>0.82500099999999998</c:v>
                </c:pt>
                <c:pt idx="33">
                  <c:v>0.85000100000000001</c:v>
                </c:pt>
                <c:pt idx="34">
                  <c:v>0.87500100000000003</c:v>
                </c:pt>
                <c:pt idx="35">
                  <c:v>0.90000100000000005</c:v>
                </c:pt>
                <c:pt idx="36">
                  <c:v>0.92500100000000007</c:v>
                </c:pt>
                <c:pt idx="37">
                  <c:v>0.95000099999999998</c:v>
                </c:pt>
                <c:pt idx="38">
                  <c:v>0.97500100000000001</c:v>
                </c:pt>
                <c:pt idx="39">
                  <c:v>1</c:v>
                </c:pt>
                <c:pt idx="40">
                  <c:v>1.0249999999999999</c:v>
                </c:pt>
                <c:pt idx="41">
                  <c:v>1.05</c:v>
                </c:pt>
                <c:pt idx="42">
                  <c:v>1.075</c:v>
                </c:pt>
                <c:pt idx="43">
                  <c:v>1.1000000000000001</c:v>
                </c:pt>
                <c:pt idx="44">
                  <c:v>1.125</c:v>
                </c:pt>
                <c:pt idx="45">
                  <c:v>1.1499999999999999</c:v>
                </c:pt>
                <c:pt idx="46">
                  <c:v>1.175</c:v>
                </c:pt>
                <c:pt idx="47">
                  <c:v>1.2</c:v>
                </c:pt>
                <c:pt idx="48">
                  <c:v>1.2250000000000001</c:v>
                </c:pt>
                <c:pt idx="49">
                  <c:v>1.25</c:v>
                </c:pt>
                <c:pt idx="50">
                  <c:v>1.2749999999999999</c:v>
                </c:pt>
                <c:pt idx="51">
                  <c:v>1.3</c:v>
                </c:pt>
                <c:pt idx="52">
                  <c:v>1.325</c:v>
                </c:pt>
                <c:pt idx="53">
                  <c:v>1.35</c:v>
                </c:pt>
                <c:pt idx="54">
                  <c:v>1.375</c:v>
                </c:pt>
                <c:pt idx="55">
                  <c:v>1.4</c:v>
                </c:pt>
                <c:pt idx="56">
                  <c:v>1.425</c:v>
                </c:pt>
                <c:pt idx="57">
                  <c:v>1.45</c:v>
                </c:pt>
                <c:pt idx="58">
                  <c:v>1.4750000000000001</c:v>
                </c:pt>
                <c:pt idx="59">
                  <c:v>1.5</c:v>
                </c:pt>
                <c:pt idx="60">
                  <c:v>1.5249999999999999</c:v>
                </c:pt>
                <c:pt idx="61">
                  <c:v>1.55</c:v>
                </c:pt>
                <c:pt idx="62">
                  <c:v>1.575</c:v>
                </c:pt>
                <c:pt idx="63">
                  <c:v>1.6</c:v>
                </c:pt>
                <c:pt idx="64">
                  <c:v>1.625</c:v>
                </c:pt>
                <c:pt idx="65">
                  <c:v>1.65</c:v>
                </c:pt>
                <c:pt idx="66">
                  <c:v>1.675</c:v>
                </c:pt>
                <c:pt idx="67">
                  <c:v>1.7</c:v>
                </c:pt>
                <c:pt idx="68">
                  <c:v>1.7250000000000001</c:v>
                </c:pt>
                <c:pt idx="69">
                  <c:v>1.75</c:v>
                </c:pt>
                <c:pt idx="70">
                  <c:v>1.7749999999999999</c:v>
                </c:pt>
                <c:pt idx="71">
                  <c:v>1.8</c:v>
                </c:pt>
                <c:pt idx="72">
                  <c:v>1.825</c:v>
                </c:pt>
                <c:pt idx="73">
                  <c:v>1.85</c:v>
                </c:pt>
                <c:pt idx="74">
                  <c:v>1.875</c:v>
                </c:pt>
                <c:pt idx="75">
                  <c:v>1.9</c:v>
                </c:pt>
                <c:pt idx="76">
                  <c:v>1.925</c:v>
                </c:pt>
                <c:pt idx="77">
                  <c:v>1.95</c:v>
                </c:pt>
                <c:pt idx="78">
                  <c:v>1.9750000000000001</c:v>
                </c:pt>
                <c:pt idx="79">
                  <c:v>2</c:v>
                </c:pt>
                <c:pt idx="80">
                  <c:v>2.0249999999999999</c:v>
                </c:pt>
                <c:pt idx="81">
                  <c:v>2.0499999999999998</c:v>
                </c:pt>
                <c:pt idx="82">
                  <c:v>2.0750000000000002</c:v>
                </c:pt>
                <c:pt idx="83">
                  <c:v>2.1</c:v>
                </c:pt>
                <c:pt idx="84">
                  <c:v>2.125</c:v>
                </c:pt>
                <c:pt idx="85">
                  <c:v>2.15</c:v>
                </c:pt>
                <c:pt idx="86">
                  <c:v>2.1749999999999998</c:v>
                </c:pt>
                <c:pt idx="87">
                  <c:v>2.2000000000000002</c:v>
                </c:pt>
                <c:pt idx="88">
                  <c:v>2.2250000000000001</c:v>
                </c:pt>
                <c:pt idx="89">
                  <c:v>2.25</c:v>
                </c:pt>
                <c:pt idx="90">
                  <c:v>2.2749999999999999</c:v>
                </c:pt>
                <c:pt idx="91">
                  <c:v>2.2999999999999998</c:v>
                </c:pt>
                <c:pt idx="92">
                  <c:v>2.3250000000000002</c:v>
                </c:pt>
                <c:pt idx="93">
                  <c:v>2.35</c:v>
                </c:pt>
                <c:pt idx="94">
                  <c:v>2.375</c:v>
                </c:pt>
                <c:pt idx="95">
                  <c:v>2.4</c:v>
                </c:pt>
                <c:pt idx="96">
                  <c:v>2.4249999999999998</c:v>
                </c:pt>
                <c:pt idx="97">
                  <c:v>2.4500000000000002</c:v>
                </c:pt>
                <c:pt idx="98">
                  <c:v>2.4750000000000001</c:v>
                </c:pt>
                <c:pt idx="99">
                  <c:v>2.5</c:v>
                </c:pt>
              </c:numCache>
            </c:numRef>
          </c:xVal>
          <c:yVal>
            <c:numRef>
              <c:f>'Resumen-2'!$K$10:$K$109</c:f>
              <c:numCache>
                <c:formatCode>0</c:formatCode>
                <c:ptCount val="100"/>
                <c:pt idx="0">
                  <c:v>0</c:v>
                </c:pt>
                <c:pt idx="1">
                  <c:v>0.22700229980921147</c:v>
                </c:pt>
                <c:pt idx="2">
                  <c:v>0.45399324978717825</c:v>
                </c:pt>
                <c:pt idx="3">
                  <c:v>0.45399324978717825</c:v>
                </c:pt>
                <c:pt idx="4">
                  <c:v>1.3620081239396464</c:v>
                </c:pt>
                <c:pt idx="5">
                  <c:v>1.3620081239396464</c:v>
                </c:pt>
                <c:pt idx="6">
                  <c:v>1.3620081239396464</c:v>
                </c:pt>
                <c:pt idx="7">
                  <c:v>1.5890047488332357</c:v>
                </c:pt>
                <c:pt idx="8">
                  <c:v>1.816001373726825</c:v>
                </c:pt>
                <c:pt idx="9">
                  <c:v>2.0429979986204141</c:v>
                </c:pt>
                <c:pt idx="10">
                  <c:v>2.9509561236166593</c:v>
                </c:pt>
                <c:pt idx="11">
                  <c:v>2.9509561236166593</c:v>
                </c:pt>
                <c:pt idx="12">
                  <c:v>2.7240162478792929</c:v>
                </c:pt>
                <c:pt idx="13">
                  <c:v>2.7240162478792929</c:v>
                </c:pt>
                <c:pt idx="14">
                  <c:v>4.0859392480846051</c:v>
                </c:pt>
                <c:pt idx="15">
                  <c:v>2.7240162478792929</c:v>
                </c:pt>
                <c:pt idx="16">
                  <c:v>5.4479189974461395</c:v>
                </c:pt>
                <c:pt idx="17">
                  <c:v>5.6749156223397295</c:v>
                </c:pt>
                <c:pt idx="18">
                  <c:v>6.3559054970204958</c:v>
                </c:pt>
                <c:pt idx="19">
                  <c:v>6.5829021219140849</c:v>
                </c:pt>
                <c:pt idx="20">
                  <c:v>7.0368953717012639</c:v>
                </c:pt>
                <c:pt idx="21">
                  <c:v>9.0801487415246811</c:v>
                </c:pt>
                <c:pt idx="22">
                  <c:v>10.669125115779808</c:v>
                </c:pt>
                <c:pt idx="23">
                  <c:v>11.577111615354164</c:v>
                </c:pt>
                <c:pt idx="24">
                  <c:v>13.620081239396466</c:v>
                </c:pt>
                <c:pt idx="25">
                  <c:v>17.025030612800304</c:v>
                </c:pt>
                <c:pt idx="26">
                  <c:v>18.160013737268244</c:v>
                </c:pt>
                <c:pt idx="27">
                  <c:v>17.252027237693891</c:v>
                </c:pt>
                <c:pt idx="28">
                  <c:v>21.5652468564532</c:v>
                </c:pt>
                <c:pt idx="29">
                  <c:v>26.332175979218572</c:v>
                </c:pt>
                <c:pt idx="30">
                  <c:v>26.105179354324985</c:v>
                </c:pt>
                <c:pt idx="31">
                  <c:v>25.197192854750632</c:v>
                </c:pt>
                <c:pt idx="32">
                  <c:v>37.908436357229384</c:v>
                </c:pt>
                <c:pt idx="33">
                  <c:v>37.908436357229384</c:v>
                </c:pt>
                <c:pt idx="34">
                  <c:v>52.209223725525511</c:v>
                </c:pt>
                <c:pt idx="35">
                  <c:v>60.835095471481893</c:v>
                </c:pt>
                <c:pt idx="36">
                  <c:v>65.148031344460094</c:v>
                </c:pt>
                <c:pt idx="37">
                  <c:v>67.871990843183156</c:v>
                </c:pt>
                <c:pt idx="38">
                  <c:v>68.098987468076757</c:v>
                </c:pt>
                <c:pt idx="39">
                  <c:v>88.758517791204525</c:v>
                </c:pt>
                <c:pt idx="40">
                  <c:v>109.64220728141471</c:v>
                </c:pt>
                <c:pt idx="41">
                  <c:v>118.94906890205191</c:v>
                </c:pt>
                <c:pt idx="42">
                  <c:v>129.84490689694417</c:v>
                </c:pt>
                <c:pt idx="43">
                  <c:v>146.41566051417615</c:v>
                </c:pt>
                <c:pt idx="44">
                  <c:v>170.25030612800305</c:v>
                </c:pt>
                <c:pt idx="45">
                  <c:v>183.41611037183117</c:v>
                </c:pt>
                <c:pt idx="46">
                  <c:v>217.4656041058696</c:v>
                </c:pt>
                <c:pt idx="47">
                  <c:v>246.06717884246183</c:v>
                </c:pt>
                <c:pt idx="48">
                  <c:v>287.60472374017746</c:v>
                </c:pt>
                <c:pt idx="49">
                  <c:v>315.07131535230172</c:v>
                </c:pt>
                <c:pt idx="50">
                  <c:v>337.54398121676701</c:v>
                </c:pt>
                <c:pt idx="51">
                  <c:v>387.71023531825028</c:v>
                </c:pt>
                <c:pt idx="52">
                  <c:v>419.51813738146444</c:v>
                </c:pt>
                <c:pt idx="53">
                  <c:v>461.73950961167196</c:v>
                </c:pt>
                <c:pt idx="54">
                  <c:v>487.39012822464758</c:v>
                </c:pt>
                <c:pt idx="55">
                  <c:v>541.61394699610366</c:v>
                </c:pt>
                <c:pt idx="56">
                  <c:v>554.77975123993178</c:v>
                </c:pt>
                <c:pt idx="57">
                  <c:v>558.63869386312285</c:v>
                </c:pt>
                <c:pt idx="58">
                  <c:v>605.17300196630868</c:v>
                </c:pt>
                <c:pt idx="59">
                  <c:v>584.97030235077921</c:v>
                </c:pt>
                <c:pt idx="60">
                  <c:v>562.72463311120748</c:v>
                </c:pt>
                <c:pt idx="61">
                  <c:v>539.57097737206129</c:v>
                </c:pt>
                <c:pt idx="62">
                  <c:v>496.92398647017825</c:v>
                </c:pt>
                <c:pt idx="63">
                  <c:v>449.70868849231181</c:v>
                </c:pt>
                <c:pt idx="64">
                  <c:v>414.29721500891191</c:v>
                </c:pt>
                <c:pt idx="65">
                  <c:v>335.50101159272481</c:v>
                </c:pt>
                <c:pt idx="66">
                  <c:v>277.62254716048187</c:v>
                </c:pt>
                <c:pt idx="67">
                  <c:v>212.47167835821062</c:v>
                </c:pt>
                <c:pt idx="68">
                  <c:v>167.29935000438635</c:v>
                </c:pt>
                <c:pt idx="69">
                  <c:v>107.59923765737243</c:v>
                </c:pt>
                <c:pt idx="70">
                  <c:v>84.215747835521569</c:v>
                </c:pt>
                <c:pt idx="71">
                  <c:v>45.399324978717836</c:v>
                </c:pt>
                <c:pt idx="72">
                  <c:v>29.055567986379408</c:v>
                </c:pt>
                <c:pt idx="73">
                  <c:v>13.847077864290055</c:v>
                </c:pt>
                <c:pt idx="74">
                  <c:v>7.2641757423759694</c:v>
                </c:pt>
                <c:pt idx="75">
                  <c:v>3.631945998297426</c:v>
                </c:pt>
                <c:pt idx="76">
                  <c:v>2.0429979986204141</c:v>
                </c:pt>
                <c:pt idx="77">
                  <c:v>0.68098987468076744</c:v>
                </c:pt>
                <c:pt idx="78">
                  <c:v>0.45399324978717825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35-4B87-BE32-CD704133690D}"/>
            </c:ext>
          </c:extLst>
        </c:ser>
        <c:ser>
          <c:idx val="2"/>
          <c:order val="2"/>
          <c:tx>
            <c:v>2 MeV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'Resumen-2'!$L$10:$L$109</c:f>
              <c:numCache>
                <c:formatCode>0.000</c:formatCode>
                <c:ptCount val="100"/>
                <c:pt idx="0">
                  <c:v>2.0000999999999998E-2</c:v>
                </c:pt>
                <c:pt idx="1">
                  <c:v>4.0001000000000002E-2</c:v>
                </c:pt>
                <c:pt idx="2">
                  <c:v>6.0000999999999999E-2</c:v>
                </c:pt>
                <c:pt idx="3">
                  <c:v>8.0001000000000003E-2</c:v>
                </c:pt>
                <c:pt idx="4">
                  <c:v>0.10000099999999999</c:v>
                </c:pt>
                <c:pt idx="5">
                  <c:v>0.120001</c:v>
                </c:pt>
                <c:pt idx="6">
                  <c:v>0.14000099999999999</c:v>
                </c:pt>
                <c:pt idx="7">
                  <c:v>0.160001</c:v>
                </c:pt>
                <c:pt idx="8">
                  <c:v>0.18000099999999999</c:v>
                </c:pt>
                <c:pt idx="9">
                  <c:v>0.20000100000000001</c:v>
                </c:pt>
                <c:pt idx="10">
                  <c:v>0.22000100000000003</c:v>
                </c:pt>
                <c:pt idx="11">
                  <c:v>0.24000100000000002</c:v>
                </c:pt>
                <c:pt idx="12">
                  <c:v>0.26000100000000004</c:v>
                </c:pt>
                <c:pt idx="13">
                  <c:v>0.280001</c:v>
                </c:pt>
                <c:pt idx="14">
                  <c:v>0.30000100000000002</c:v>
                </c:pt>
                <c:pt idx="15">
                  <c:v>0.32000100000000004</c:v>
                </c:pt>
                <c:pt idx="16">
                  <c:v>0.340001</c:v>
                </c:pt>
                <c:pt idx="17">
                  <c:v>0.36000100000000002</c:v>
                </c:pt>
                <c:pt idx="18">
                  <c:v>0.38000100000000003</c:v>
                </c:pt>
                <c:pt idx="19">
                  <c:v>0.400001</c:v>
                </c:pt>
                <c:pt idx="20">
                  <c:v>0.42000100000000001</c:v>
                </c:pt>
                <c:pt idx="21">
                  <c:v>0.44000100000000003</c:v>
                </c:pt>
                <c:pt idx="22">
                  <c:v>0.46000100000000005</c:v>
                </c:pt>
                <c:pt idx="23">
                  <c:v>0.48000100000000001</c:v>
                </c:pt>
                <c:pt idx="24">
                  <c:v>0.50000100000000003</c:v>
                </c:pt>
                <c:pt idx="25">
                  <c:v>0.52000100000000005</c:v>
                </c:pt>
                <c:pt idx="26">
                  <c:v>0.54000100000000006</c:v>
                </c:pt>
                <c:pt idx="27">
                  <c:v>0.56000099999999997</c:v>
                </c:pt>
                <c:pt idx="28">
                  <c:v>0.58000099999999999</c:v>
                </c:pt>
                <c:pt idx="29">
                  <c:v>0.60000100000000001</c:v>
                </c:pt>
                <c:pt idx="30">
                  <c:v>0.62000100000000002</c:v>
                </c:pt>
                <c:pt idx="31">
                  <c:v>0.64000100000000004</c:v>
                </c:pt>
                <c:pt idx="32">
                  <c:v>0.66000100000000006</c:v>
                </c:pt>
                <c:pt idx="33">
                  <c:v>0.68000099999999997</c:v>
                </c:pt>
                <c:pt idx="34">
                  <c:v>0.70000099999999998</c:v>
                </c:pt>
                <c:pt idx="35">
                  <c:v>0.720001</c:v>
                </c:pt>
                <c:pt idx="36">
                  <c:v>0.74000100000000002</c:v>
                </c:pt>
                <c:pt idx="37">
                  <c:v>0.76000100000000004</c:v>
                </c:pt>
                <c:pt idx="38">
                  <c:v>0.78000100000000006</c:v>
                </c:pt>
                <c:pt idx="39">
                  <c:v>0.80000100000000007</c:v>
                </c:pt>
                <c:pt idx="40">
                  <c:v>0.82000099999999998</c:v>
                </c:pt>
                <c:pt idx="41">
                  <c:v>0.840001</c:v>
                </c:pt>
                <c:pt idx="42">
                  <c:v>0.86000100000000002</c:v>
                </c:pt>
                <c:pt idx="43">
                  <c:v>0.88000100000000003</c:v>
                </c:pt>
                <c:pt idx="44">
                  <c:v>0.90000100000000005</c:v>
                </c:pt>
                <c:pt idx="45">
                  <c:v>0.92000100000000007</c:v>
                </c:pt>
                <c:pt idx="46">
                  <c:v>0.94000099999999998</c:v>
                </c:pt>
                <c:pt idx="47">
                  <c:v>0.96000099999999999</c:v>
                </c:pt>
                <c:pt idx="48">
                  <c:v>0.98000100000000001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</c:numCache>
            </c:numRef>
          </c:xVal>
          <c:yVal>
            <c:numRef>
              <c:f>'Resumen-2'!$P$10:$P$109</c:f>
              <c:numCache>
                <c:formatCode>0</c:formatCode>
                <c:ptCount val="100"/>
                <c:pt idx="0">
                  <c:v>0.68609830768374902</c:v>
                </c:pt>
                <c:pt idx="1">
                  <c:v>1.8867231780508587</c:v>
                </c:pt>
                <c:pt idx="2">
                  <c:v>3.9449666450154321</c:v>
                </c:pt>
                <c:pt idx="3">
                  <c:v>4.6312193209592021</c:v>
                </c:pt>
                <c:pt idx="4">
                  <c:v>7.2040236546649199</c:v>
                </c:pt>
                <c:pt idx="5">
                  <c:v>6.0033816322689182</c:v>
                </c:pt>
                <c:pt idx="6">
                  <c:v>8.7477062548883513</c:v>
                </c:pt>
                <c:pt idx="7">
                  <c:v>12.69267289990378</c:v>
                </c:pt>
                <c:pt idx="8">
                  <c:v>16.466290776294414</c:v>
                </c:pt>
                <c:pt idx="9">
                  <c:v>16.294770487380699</c:v>
                </c:pt>
                <c:pt idx="10">
                  <c:v>19.724833225077163</c:v>
                </c:pt>
                <c:pt idx="11">
                  <c:v>23.155239003351447</c:v>
                </c:pt>
                <c:pt idx="12">
                  <c:v>30.873652004468596</c:v>
                </c:pt>
                <c:pt idx="13">
                  <c:v>36.876862116448606</c:v>
                </c:pt>
                <c:pt idx="14">
                  <c:v>38.420544716672033</c:v>
                </c:pt>
                <c:pt idx="15">
                  <c:v>50.771720721348601</c:v>
                </c:pt>
                <c:pt idx="16">
                  <c:v>51.972362743744604</c:v>
                </c:pt>
                <c:pt idx="17">
                  <c:v>64.321823545532055</c:v>
                </c:pt>
                <c:pt idx="18">
                  <c:v>74.098480013613766</c:v>
                </c:pt>
                <c:pt idx="19">
                  <c:v>81.130811859076076</c:v>
                </c:pt>
                <c:pt idx="20">
                  <c:v>104.80232693205778</c:v>
                </c:pt>
                <c:pt idx="21">
                  <c:v>115.26506455579437</c:v>
                </c:pt>
                <c:pt idx="22">
                  <c:v>127.27148477975436</c:v>
                </c:pt>
                <c:pt idx="23">
                  <c:v>153.3442838975281</c:v>
                </c:pt>
                <c:pt idx="24">
                  <c:v>163.29246065452352</c:v>
                </c:pt>
                <c:pt idx="25">
                  <c:v>189.186878671827</c:v>
                </c:pt>
                <c:pt idx="26">
                  <c:v>213.88580027540189</c:v>
                </c:pt>
                <c:pt idx="27">
                  <c:v>236.86951898983961</c:v>
                </c:pt>
                <c:pt idx="28">
                  <c:v>258.66974771077275</c:v>
                </c:pt>
                <c:pt idx="29">
                  <c:v>295.88965040504877</c:v>
                </c:pt>
                <c:pt idx="30">
                  <c:v>333.9671545438934</c:v>
                </c:pt>
                <c:pt idx="31">
                  <c:v>352.14830516874707</c:v>
                </c:pt>
                <c:pt idx="32">
                  <c:v>389.88276872976422</c:v>
                </c:pt>
                <c:pt idx="33">
                  <c:v>411.49432513289224</c:v>
                </c:pt>
                <c:pt idx="34">
                  <c:v>419.72729900075058</c:v>
                </c:pt>
                <c:pt idx="35">
                  <c:v>431.56219893579686</c:v>
                </c:pt>
                <c:pt idx="36">
                  <c:v>449.57182927173687</c:v>
                </c:pt>
                <c:pt idx="37">
                  <c:v>447.17054522694485</c:v>
                </c:pt>
                <c:pt idx="38">
                  <c:v>437.73692933669059</c:v>
                </c:pt>
                <c:pt idx="39">
                  <c:v>402.74679039829283</c:v>
                </c:pt>
                <c:pt idx="40">
                  <c:v>376.84722677232196</c:v>
                </c:pt>
                <c:pt idx="41">
                  <c:v>354.54958921353915</c:v>
                </c:pt>
                <c:pt idx="42">
                  <c:v>308.23911120683624</c:v>
                </c:pt>
                <c:pt idx="43">
                  <c:v>261.92863320013328</c:v>
                </c:pt>
                <c:pt idx="44">
                  <c:v>214.74340171997042</c:v>
                </c:pt>
                <c:pt idx="45">
                  <c:v>168.95263018867612</c:v>
                </c:pt>
                <c:pt idx="46">
                  <c:v>127.6145253575818</c:v>
                </c:pt>
                <c:pt idx="47">
                  <c:v>101.5434414426972</c:v>
                </c:pt>
                <c:pt idx="48">
                  <c:v>71.525675679908062</c:v>
                </c:pt>
                <c:pt idx="49">
                  <c:v>43.394633095169752</c:v>
                </c:pt>
                <c:pt idx="50">
                  <c:v>29.673009982072596</c:v>
                </c:pt>
                <c:pt idx="51">
                  <c:v>13.893486442588696</c:v>
                </c:pt>
                <c:pt idx="52">
                  <c:v>9.6053076994569224</c:v>
                </c:pt>
                <c:pt idx="53">
                  <c:v>4.8027396098729174</c:v>
                </c:pt>
                <c:pt idx="54">
                  <c:v>1.8867231780508587</c:v>
                </c:pt>
                <c:pt idx="55">
                  <c:v>0.85761859659746353</c:v>
                </c:pt>
                <c:pt idx="56">
                  <c:v>0.34304057782742886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B35-4B87-BE32-CD704133690D}"/>
            </c:ext>
          </c:extLst>
        </c:ser>
        <c:ser>
          <c:idx val="3"/>
          <c:order val="3"/>
          <c:tx>
            <c:v>1 MeV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'Resumen-2'!$Q$10:$Q$109</c:f>
              <c:numCache>
                <c:formatCode>0.000</c:formatCode>
                <c:ptCount val="100"/>
                <c:pt idx="0">
                  <c:v>1.0001000000000001E-2</c:v>
                </c:pt>
                <c:pt idx="1">
                  <c:v>2.0000999999999998E-2</c:v>
                </c:pt>
                <c:pt idx="2">
                  <c:v>3.0001E-2</c:v>
                </c:pt>
                <c:pt idx="3">
                  <c:v>4.0001000000000002E-2</c:v>
                </c:pt>
                <c:pt idx="4">
                  <c:v>5.0000999999999997E-2</c:v>
                </c:pt>
                <c:pt idx="5">
                  <c:v>6.0000999999999999E-2</c:v>
                </c:pt>
                <c:pt idx="6">
                  <c:v>7.0000999999999994E-2</c:v>
                </c:pt>
                <c:pt idx="7">
                  <c:v>8.0001000000000003E-2</c:v>
                </c:pt>
                <c:pt idx="8">
                  <c:v>9.0000999999999998E-2</c:v>
                </c:pt>
                <c:pt idx="9">
                  <c:v>0.10000099999999999</c:v>
                </c:pt>
                <c:pt idx="10">
                  <c:v>0.110001</c:v>
                </c:pt>
                <c:pt idx="11">
                  <c:v>0.120001</c:v>
                </c:pt>
                <c:pt idx="12">
                  <c:v>0.13000100000000001</c:v>
                </c:pt>
                <c:pt idx="13">
                  <c:v>0.14000099999999999</c:v>
                </c:pt>
                <c:pt idx="14">
                  <c:v>0.150001</c:v>
                </c:pt>
                <c:pt idx="15">
                  <c:v>0.160001</c:v>
                </c:pt>
                <c:pt idx="16">
                  <c:v>0.17000099999999999</c:v>
                </c:pt>
                <c:pt idx="17">
                  <c:v>0.18000099999999999</c:v>
                </c:pt>
                <c:pt idx="18">
                  <c:v>0.190001</c:v>
                </c:pt>
                <c:pt idx="19">
                  <c:v>0.20000100000000001</c:v>
                </c:pt>
                <c:pt idx="20">
                  <c:v>0.21000100000000002</c:v>
                </c:pt>
                <c:pt idx="21">
                  <c:v>0.22000100000000003</c:v>
                </c:pt>
                <c:pt idx="22">
                  <c:v>0.23000100000000001</c:v>
                </c:pt>
                <c:pt idx="23">
                  <c:v>0.24000100000000002</c:v>
                </c:pt>
                <c:pt idx="24">
                  <c:v>0.25000100000000003</c:v>
                </c:pt>
                <c:pt idx="25">
                  <c:v>0.26000100000000004</c:v>
                </c:pt>
                <c:pt idx="26">
                  <c:v>0.27000100000000005</c:v>
                </c:pt>
                <c:pt idx="27">
                  <c:v>0.280001</c:v>
                </c:pt>
                <c:pt idx="28">
                  <c:v>0.29000100000000001</c:v>
                </c:pt>
                <c:pt idx="29">
                  <c:v>0.30000100000000002</c:v>
                </c:pt>
                <c:pt idx="30">
                  <c:v>0.31000100000000003</c:v>
                </c:pt>
                <c:pt idx="31">
                  <c:v>0.32000100000000004</c:v>
                </c:pt>
                <c:pt idx="32">
                  <c:v>0.33000100000000004</c:v>
                </c:pt>
                <c:pt idx="33">
                  <c:v>0.340001</c:v>
                </c:pt>
                <c:pt idx="34">
                  <c:v>0.35000100000000001</c:v>
                </c:pt>
                <c:pt idx="35">
                  <c:v>0.36000100000000002</c:v>
                </c:pt>
                <c:pt idx="36">
                  <c:v>0.37000100000000002</c:v>
                </c:pt>
                <c:pt idx="37">
                  <c:v>0.38000100000000003</c:v>
                </c:pt>
                <c:pt idx="38">
                  <c:v>0.39000100000000004</c:v>
                </c:pt>
                <c:pt idx="39">
                  <c:v>0.400001</c:v>
                </c:pt>
                <c:pt idx="40">
                  <c:v>0.410001</c:v>
                </c:pt>
                <c:pt idx="41">
                  <c:v>0.42000100000000001</c:v>
                </c:pt>
                <c:pt idx="42">
                  <c:v>0.43000100000000002</c:v>
                </c:pt>
                <c:pt idx="43">
                  <c:v>0.44000100000000003</c:v>
                </c:pt>
                <c:pt idx="44">
                  <c:v>0.45000100000000004</c:v>
                </c:pt>
                <c:pt idx="45">
                  <c:v>0.46000100000000005</c:v>
                </c:pt>
                <c:pt idx="46">
                  <c:v>0.470001</c:v>
                </c:pt>
                <c:pt idx="47">
                  <c:v>0.48000100000000001</c:v>
                </c:pt>
                <c:pt idx="48">
                  <c:v>0.49000100000000002</c:v>
                </c:pt>
                <c:pt idx="49">
                  <c:v>0.50000100000000003</c:v>
                </c:pt>
                <c:pt idx="50">
                  <c:v>0.51000100000000004</c:v>
                </c:pt>
                <c:pt idx="51">
                  <c:v>0.52000100000000005</c:v>
                </c:pt>
                <c:pt idx="52">
                  <c:v>0.53000100000000006</c:v>
                </c:pt>
                <c:pt idx="53">
                  <c:v>0.54000100000000006</c:v>
                </c:pt>
                <c:pt idx="54">
                  <c:v>0.55000100000000007</c:v>
                </c:pt>
                <c:pt idx="55">
                  <c:v>0.56000099999999997</c:v>
                </c:pt>
                <c:pt idx="56">
                  <c:v>0.57000099999999998</c:v>
                </c:pt>
                <c:pt idx="57">
                  <c:v>0.58000099999999999</c:v>
                </c:pt>
                <c:pt idx="58">
                  <c:v>0.590001</c:v>
                </c:pt>
                <c:pt idx="59">
                  <c:v>0.60000100000000001</c:v>
                </c:pt>
                <c:pt idx="60">
                  <c:v>0.61000100000000002</c:v>
                </c:pt>
                <c:pt idx="61">
                  <c:v>0.62000100000000002</c:v>
                </c:pt>
                <c:pt idx="62">
                  <c:v>0.63000100000000003</c:v>
                </c:pt>
                <c:pt idx="63">
                  <c:v>0.64000100000000004</c:v>
                </c:pt>
                <c:pt idx="64">
                  <c:v>0.65000100000000005</c:v>
                </c:pt>
                <c:pt idx="65">
                  <c:v>0.66000100000000006</c:v>
                </c:pt>
                <c:pt idx="66">
                  <c:v>0.67000100000000007</c:v>
                </c:pt>
                <c:pt idx="67">
                  <c:v>0.68000099999999997</c:v>
                </c:pt>
                <c:pt idx="68">
                  <c:v>0.69000099999999998</c:v>
                </c:pt>
                <c:pt idx="69">
                  <c:v>0.70000099999999998</c:v>
                </c:pt>
                <c:pt idx="70">
                  <c:v>0.71000099999999999</c:v>
                </c:pt>
                <c:pt idx="71">
                  <c:v>0.720001</c:v>
                </c:pt>
                <c:pt idx="72">
                  <c:v>0.73000100000000001</c:v>
                </c:pt>
                <c:pt idx="73">
                  <c:v>0.74000100000000002</c:v>
                </c:pt>
                <c:pt idx="74">
                  <c:v>0.75000100000000003</c:v>
                </c:pt>
                <c:pt idx="75">
                  <c:v>0.76000100000000004</c:v>
                </c:pt>
                <c:pt idx="76">
                  <c:v>0.77000100000000005</c:v>
                </c:pt>
                <c:pt idx="77">
                  <c:v>0.78000100000000006</c:v>
                </c:pt>
                <c:pt idx="78">
                  <c:v>0.79000100000000006</c:v>
                </c:pt>
                <c:pt idx="79">
                  <c:v>0.80000100000000007</c:v>
                </c:pt>
                <c:pt idx="80">
                  <c:v>0.81000099999999997</c:v>
                </c:pt>
                <c:pt idx="81">
                  <c:v>0.82000099999999998</c:v>
                </c:pt>
                <c:pt idx="82">
                  <c:v>0.83000099999999999</c:v>
                </c:pt>
                <c:pt idx="83">
                  <c:v>0.840001</c:v>
                </c:pt>
                <c:pt idx="84">
                  <c:v>0.85000100000000001</c:v>
                </c:pt>
                <c:pt idx="85">
                  <c:v>0.86000100000000002</c:v>
                </c:pt>
                <c:pt idx="86">
                  <c:v>0.87000100000000002</c:v>
                </c:pt>
                <c:pt idx="87">
                  <c:v>0.88000100000000003</c:v>
                </c:pt>
                <c:pt idx="88">
                  <c:v>0.89000100000000004</c:v>
                </c:pt>
                <c:pt idx="89">
                  <c:v>0.90000100000000005</c:v>
                </c:pt>
                <c:pt idx="90">
                  <c:v>0.91000100000000006</c:v>
                </c:pt>
                <c:pt idx="91">
                  <c:v>0.92000100000000007</c:v>
                </c:pt>
                <c:pt idx="92">
                  <c:v>0.93000099999999997</c:v>
                </c:pt>
                <c:pt idx="93">
                  <c:v>0.94000099999999998</c:v>
                </c:pt>
                <c:pt idx="94">
                  <c:v>0.95000099999999998</c:v>
                </c:pt>
                <c:pt idx="95">
                  <c:v>0.96000099999999999</c:v>
                </c:pt>
                <c:pt idx="96">
                  <c:v>0.970001</c:v>
                </c:pt>
                <c:pt idx="97">
                  <c:v>0.98000100000000001</c:v>
                </c:pt>
                <c:pt idx="98">
                  <c:v>0.99000100000000002</c:v>
                </c:pt>
                <c:pt idx="99">
                  <c:v>1</c:v>
                </c:pt>
              </c:numCache>
            </c:numRef>
          </c:xVal>
          <c:yVal>
            <c:numRef>
              <c:f>'Resumen-2'!$U$10:$U$109</c:f>
              <c:numCache>
                <c:formatCode>0</c:formatCode>
                <c:ptCount val="100"/>
                <c:pt idx="0">
                  <c:v>8.3351388081730367</c:v>
                </c:pt>
                <c:pt idx="1">
                  <c:v>16.670032472414771</c:v>
                </c:pt>
                <c:pt idx="2">
                  <c:v>18.140896060222136</c:v>
                </c:pt>
                <c:pt idx="3">
                  <c:v>26.475544580532571</c:v>
                </c:pt>
                <c:pt idx="4">
                  <c:v>38.242453282991491</c:v>
                </c:pt>
                <c:pt idx="5">
                  <c:v>52.460801298462691</c:v>
                </c:pt>
                <c:pt idx="6">
                  <c:v>50.499649848052869</c:v>
                </c:pt>
                <c:pt idx="7">
                  <c:v>74.526206554886173</c:v>
                </c:pt>
                <c:pt idx="8">
                  <c:v>70.113615791464071</c:v>
                </c:pt>
                <c:pt idx="9">
                  <c:v>80.409660906115633</c:v>
                </c:pt>
                <c:pt idx="10">
                  <c:v>96.098872509394198</c:v>
                </c:pt>
                <c:pt idx="11">
                  <c:v>122.08412922732434</c:v>
                </c:pt>
                <c:pt idx="12">
                  <c:v>120.12297777691451</c:v>
                </c:pt>
                <c:pt idx="13">
                  <c:v>157.87514319730354</c:v>
                </c:pt>
                <c:pt idx="14">
                  <c:v>169.64205189976246</c:v>
                </c:pt>
                <c:pt idx="15">
                  <c:v>187.7827028160533</c:v>
                </c:pt>
                <c:pt idx="16">
                  <c:v>227.98875898876761</c:v>
                </c:pt>
                <c:pt idx="17">
                  <c:v>226.51789540096027</c:v>
                </c:pt>
                <c:pt idx="18">
                  <c:v>283.87667244682149</c:v>
                </c:pt>
                <c:pt idx="19">
                  <c:v>281.42523313380917</c:v>
                </c:pt>
                <c:pt idx="20">
                  <c:v>328.9831558062474</c:v>
                </c:pt>
                <c:pt idx="21">
                  <c:v>374.08963916567319</c:v>
                </c:pt>
                <c:pt idx="22">
                  <c:v>396.17710737591375</c:v>
                </c:pt>
                <c:pt idx="23">
                  <c:v>397.15768310111872</c:v>
                </c:pt>
                <c:pt idx="24">
                  <c:v>471.19115035408942</c:v>
                </c:pt>
                <c:pt idx="25">
                  <c:v>523.16166378994967</c:v>
                </c:pt>
                <c:pt idx="26">
                  <c:v>555.52066272171169</c:v>
                </c:pt>
                <c:pt idx="27">
                  <c:v>576.60304081361733</c:v>
                </c:pt>
                <c:pt idx="28">
                  <c:v>660.93255318123954</c:v>
                </c:pt>
                <c:pt idx="29">
                  <c:v>691.33040066259173</c:v>
                </c:pt>
                <c:pt idx="30">
                  <c:v>689.3692492121819</c:v>
                </c:pt>
                <c:pt idx="31">
                  <c:v>755.55811066351339</c:v>
                </c:pt>
                <c:pt idx="32">
                  <c:v>767.32501936597225</c:v>
                </c:pt>
                <c:pt idx="33">
                  <c:v>817.82466921402522</c:v>
                </c:pt>
                <c:pt idx="34">
                  <c:v>860.47971326043876</c:v>
                </c:pt>
                <c:pt idx="35">
                  <c:v>863.42144043605356</c:v>
                </c:pt>
                <c:pt idx="36">
                  <c:v>852.14481959619695</c:v>
                </c:pt>
                <c:pt idx="37">
                  <c:v>891.36784860439354</c:v>
                </c:pt>
                <c:pt idx="38">
                  <c:v>935.00346837601205</c:v>
                </c:pt>
                <c:pt idx="39">
                  <c:v>894.79986364261049</c:v>
                </c:pt>
                <c:pt idx="40">
                  <c:v>848.71280455797978</c:v>
                </c:pt>
                <c:pt idx="41">
                  <c:v>841.84877448154543</c:v>
                </c:pt>
                <c:pt idx="42">
                  <c:v>799.68401829773427</c:v>
                </c:pt>
                <c:pt idx="43">
                  <c:v>767.32501936597225</c:v>
                </c:pt>
                <c:pt idx="44">
                  <c:v>742.81062623584955</c:v>
                </c:pt>
                <c:pt idx="45">
                  <c:v>619.25808486003086</c:v>
                </c:pt>
                <c:pt idx="46">
                  <c:v>623.67067562345301</c:v>
                </c:pt>
                <c:pt idx="47">
                  <c:v>587.87966165347382</c:v>
                </c:pt>
                <c:pt idx="48">
                  <c:v>506.98216432406866</c:v>
                </c:pt>
                <c:pt idx="49">
                  <c:v>464.32712027765513</c:v>
                </c:pt>
                <c:pt idx="50">
                  <c:v>397.64797096372121</c:v>
                </c:pt>
                <c:pt idx="51">
                  <c:v>352.02668534856275</c:v>
                </c:pt>
                <c:pt idx="52">
                  <c:v>286.32811175983375</c:v>
                </c:pt>
                <c:pt idx="53">
                  <c:v>243.67797059204622</c:v>
                </c:pt>
                <c:pt idx="54">
                  <c:v>199.55206295782526</c:v>
                </c:pt>
                <c:pt idx="55">
                  <c:v>153.95284029648391</c:v>
                </c:pt>
                <c:pt idx="56">
                  <c:v>117.67153846390222</c:v>
                </c:pt>
                <c:pt idx="57">
                  <c:v>102.47261472322614</c:v>
                </c:pt>
                <c:pt idx="58">
                  <c:v>73.055342967078815</c:v>
                </c:pt>
                <c:pt idx="59">
                  <c:v>54.912240611474964</c:v>
                </c:pt>
                <c:pt idx="60">
                  <c:v>38.732741145593948</c:v>
                </c:pt>
                <c:pt idx="61">
                  <c:v>26.475544580532571</c:v>
                </c:pt>
                <c:pt idx="62">
                  <c:v>18.140896060222136</c:v>
                </c:pt>
                <c:pt idx="63">
                  <c:v>15.19916888460741</c:v>
                </c:pt>
                <c:pt idx="64">
                  <c:v>5.3931664886270054</c:v>
                </c:pt>
                <c:pt idx="65">
                  <c:v>3.4320150382171852</c:v>
                </c:pt>
                <c:pt idx="66">
                  <c:v>2.9417271756147301</c:v>
                </c:pt>
                <c:pt idx="67">
                  <c:v>0.9806002395980401</c:v>
                </c:pt>
                <c:pt idx="68">
                  <c:v>0.9806002395980401</c:v>
                </c:pt>
                <c:pt idx="69">
                  <c:v>0.49028786260245505</c:v>
                </c:pt>
                <c:pt idx="70">
                  <c:v>0.49028786260245505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B35-4B87-BE32-CD70413369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730944"/>
        <c:axId val="123798656"/>
      </c:scatterChart>
      <c:valAx>
        <c:axId val="123730944"/>
        <c:scaling>
          <c:orientation val="minMax"/>
          <c:max val="2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800" b="0"/>
                  <a:t>Distance from surface (µm)</a:t>
                </a:r>
              </a:p>
            </c:rich>
          </c:tx>
          <c:layout>
            <c:manualLayout>
              <c:xMode val="edge"/>
              <c:yMode val="edge"/>
              <c:x val="0.366608638776383"/>
              <c:y val="0.9120342810176576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798656"/>
        <c:crosses val="autoZero"/>
        <c:crossBetween val="midCat"/>
        <c:majorUnit val="0.5"/>
      </c:valAx>
      <c:valAx>
        <c:axId val="123798656"/>
        <c:scaling>
          <c:orientation val="minMax"/>
          <c:max val="1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/>
                  <a:t>Injected interstitials (appm)</a:t>
                </a:r>
              </a:p>
            </c:rich>
          </c:tx>
          <c:layout>
            <c:manualLayout>
              <c:xMode val="edge"/>
              <c:yMode val="edge"/>
              <c:x val="2.260706335758663E-3"/>
              <c:y val="0.10501315595426081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730944"/>
        <c:crosses val="autoZero"/>
        <c:crossBetween val="midCat"/>
        <c:majorUnit val="200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8098320394145979"/>
          <c:y val="5.6146859771230184E-2"/>
          <c:w val="0.24147763652448473"/>
          <c:h val="0.26292607162721066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37573549521829"/>
          <c:y val="3.7277276945689476E-2"/>
          <c:w val="0.74939188304546034"/>
          <c:h val="0.74277527524987141"/>
        </c:manualLayout>
      </c:layout>
      <c:scatterChart>
        <c:scatterStyle val="lineMarker"/>
        <c:varyColors val="0"/>
        <c:ser>
          <c:idx val="0"/>
          <c:order val="0"/>
          <c:tx>
            <c:v>8 MeV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'Resumen-2 (2)'!$B$10:$B$109</c:f>
              <c:numCache>
                <c:formatCode>0.000</c:formatCode>
                <c:ptCount val="100"/>
                <c:pt idx="0">
                  <c:v>3.0001E-2</c:v>
                </c:pt>
                <c:pt idx="1">
                  <c:v>6.0000999999999999E-2</c:v>
                </c:pt>
                <c:pt idx="2">
                  <c:v>9.0000999999999998E-2</c:v>
                </c:pt>
                <c:pt idx="3">
                  <c:v>0.120001</c:v>
                </c:pt>
                <c:pt idx="4">
                  <c:v>0.150001</c:v>
                </c:pt>
                <c:pt idx="5">
                  <c:v>0.18000099999999999</c:v>
                </c:pt>
                <c:pt idx="6">
                  <c:v>0.21000100000000002</c:v>
                </c:pt>
                <c:pt idx="7">
                  <c:v>0.24000100000000002</c:v>
                </c:pt>
                <c:pt idx="8">
                  <c:v>0.27000100000000005</c:v>
                </c:pt>
                <c:pt idx="9">
                  <c:v>0.30000100000000002</c:v>
                </c:pt>
                <c:pt idx="10">
                  <c:v>0.33000100000000004</c:v>
                </c:pt>
                <c:pt idx="11">
                  <c:v>0.36000100000000002</c:v>
                </c:pt>
                <c:pt idx="12">
                  <c:v>0.39000100000000004</c:v>
                </c:pt>
                <c:pt idx="13">
                  <c:v>0.42000100000000001</c:v>
                </c:pt>
                <c:pt idx="14">
                  <c:v>0.45000100000000004</c:v>
                </c:pt>
                <c:pt idx="15">
                  <c:v>0.48000100000000001</c:v>
                </c:pt>
                <c:pt idx="16">
                  <c:v>0.51000100000000004</c:v>
                </c:pt>
                <c:pt idx="17">
                  <c:v>0.54000100000000006</c:v>
                </c:pt>
                <c:pt idx="18">
                  <c:v>0.57000099999999998</c:v>
                </c:pt>
                <c:pt idx="19">
                  <c:v>0.60000100000000001</c:v>
                </c:pt>
                <c:pt idx="20">
                  <c:v>0.63000100000000003</c:v>
                </c:pt>
                <c:pt idx="21">
                  <c:v>0.66000100000000006</c:v>
                </c:pt>
                <c:pt idx="22">
                  <c:v>0.69000099999999998</c:v>
                </c:pt>
                <c:pt idx="23">
                  <c:v>0.720001</c:v>
                </c:pt>
                <c:pt idx="24">
                  <c:v>0.75000100000000003</c:v>
                </c:pt>
                <c:pt idx="25">
                  <c:v>0.78000100000000006</c:v>
                </c:pt>
                <c:pt idx="26">
                  <c:v>0.81000099999999997</c:v>
                </c:pt>
                <c:pt idx="27">
                  <c:v>0.840001</c:v>
                </c:pt>
                <c:pt idx="28">
                  <c:v>0.87000100000000002</c:v>
                </c:pt>
                <c:pt idx="29">
                  <c:v>0.90000100000000005</c:v>
                </c:pt>
                <c:pt idx="30">
                  <c:v>0.93000099999999997</c:v>
                </c:pt>
                <c:pt idx="31">
                  <c:v>0.96000099999999999</c:v>
                </c:pt>
                <c:pt idx="32">
                  <c:v>0.99000100000000002</c:v>
                </c:pt>
                <c:pt idx="33">
                  <c:v>1.02</c:v>
                </c:pt>
                <c:pt idx="34">
                  <c:v>1.05</c:v>
                </c:pt>
                <c:pt idx="35">
                  <c:v>1.08</c:v>
                </c:pt>
                <c:pt idx="36">
                  <c:v>1.1100000000000001</c:v>
                </c:pt>
                <c:pt idx="37">
                  <c:v>1.1399999999999999</c:v>
                </c:pt>
                <c:pt idx="38">
                  <c:v>1.17</c:v>
                </c:pt>
                <c:pt idx="39">
                  <c:v>1.2</c:v>
                </c:pt>
                <c:pt idx="40">
                  <c:v>1.23</c:v>
                </c:pt>
                <c:pt idx="41">
                  <c:v>1.26</c:v>
                </c:pt>
                <c:pt idx="42">
                  <c:v>1.29</c:v>
                </c:pt>
                <c:pt idx="43">
                  <c:v>1.32</c:v>
                </c:pt>
                <c:pt idx="44">
                  <c:v>1.35</c:v>
                </c:pt>
                <c:pt idx="45">
                  <c:v>1.38</c:v>
                </c:pt>
                <c:pt idx="46">
                  <c:v>1.41</c:v>
                </c:pt>
                <c:pt idx="47">
                  <c:v>1.44</c:v>
                </c:pt>
                <c:pt idx="48">
                  <c:v>1.47</c:v>
                </c:pt>
                <c:pt idx="49">
                  <c:v>1.5</c:v>
                </c:pt>
                <c:pt idx="50">
                  <c:v>1.53</c:v>
                </c:pt>
                <c:pt idx="51">
                  <c:v>1.56</c:v>
                </c:pt>
                <c:pt idx="52">
                  <c:v>1.59</c:v>
                </c:pt>
                <c:pt idx="53">
                  <c:v>1.62</c:v>
                </c:pt>
                <c:pt idx="54">
                  <c:v>1.65</c:v>
                </c:pt>
                <c:pt idx="55">
                  <c:v>1.68</c:v>
                </c:pt>
                <c:pt idx="56">
                  <c:v>1.71</c:v>
                </c:pt>
                <c:pt idx="57">
                  <c:v>1.74</c:v>
                </c:pt>
                <c:pt idx="58">
                  <c:v>1.77</c:v>
                </c:pt>
                <c:pt idx="59">
                  <c:v>1.8</c:v>
                </c:pt>
                <c:pt idx="60">
                  <c:v>1.83</c:v>
                </c:pt>
                <c:pt idx="61">
                  <c:v>1.86</c:v>
                </c:pt>
                <c:pt idx="62">
                  <c:v>1.89</c:v>
                </c:pt>
                <c:pt idx="63">
                  <c:v>1.92</c:v>
                </c:pt>
                <c:pt idx="64">
                  <c:v>1.95</c:v>
                </c:pt>
                <c:pt idx="65">
                  <c:v>1.98</c:v>
                </c:pt>
                <c:pt idx="66">
                  <c:v>2.0099999999999998</c:v>
                </c:pt>
                <c:pt idx="67">
                  <c:v>2.04</c:v>
                </c:pt>
                <c:pt idx="68">
                  <c:v>2.0699999999999998</c:v>
                </c:pt>
                <c:pt idx="69">
                  <c:v>2.1</c:v>
                </c:pt>
                <c:pt idx="70">
                  <c:v>2.13</c:v>
                </c:pt>
                <c:pt idx="71">
                  <c:v>2.16</c:v>
                </c:pt>
                <c:pt idx="72">
                  <c:v>2.19</c:v>
                </c:pt>
                <c:pt idx="73">
                  <c:v>2.2200000000000002</c:v>
                </c:pt>
                <c:pt idx="74">
                  <c:v>2.25</c:v>
                </c:pt>
                <c:pt idx="75">
                  <c:v>2.2799999999999998</c:v>
                </c:pt>
                <c:pt idx="76">
                  <c:v>2.31</c:v>
                </c:pt>
                <c:pt idx="77">
                  <c:v>2.34</c:v>
                </c:pt>
                <c:pt idx="78">
                  <c:v>2.37</c:v>
                </c:pt>
                <c:pt idx="79">
                  <c:v>2.4</c:v>
                </c:pt>
                <c:pt idx="80">
                  <c:v>2.4300000000000002</c:v>
                </c:pt>
                <c:pt idx="81">
                  <c:v>2.46</c:v>
                </c:pt>
                <c:pt idx="82">
                  <c:v>2.4900000000000002</c:v>
                </c:pt>
                <c:pt idx="83">
                  <c:v>2.52</c:v>
                </c:pt>
                <c:pt idx="84">
                  <c:v>2.5499999999999998</c:v>
                </c:pt>
                <c:pt idx="85">
                  <c:v>2.58</c:v>
                </c:pt>
                <c:pt idx="86">
                  <c:v>2.61</c:v>
                </c:pt>
                <c:pt idx="87">
                  <c:v>2.64</c:v>
                </c:pt>
                <c:pt idx="88">
                  <c:v>2.67</c:v>
                </c:pt>
                <c:pt idx="89">
                  <c:v>2.7</c:v>
                </c:pt>
                <c:pt idx="90">
                  <c:v>2.73</c:v>
                </c:pt>
                <c:pt idx="91">
                  <c:v>2.76</c:v>
                </c:pt>
                <c:pt idx="92">
                  <c:v>2.79</c:v>
                </c:pt>
                <c:pt idx="93">
                  <c:v>2.82</c:v>
                </c:pt>
                <c:pt idx="94">
                  <c:v>2.85</c:v>
                </c:pt>
                <c:pt idx="95">
                  <c:v>2.88</c:v>
                </c:pt>
                <c:pt idx="96">
                  <c:v>2.91</c:v>
                </c:pt>
                <c:pt idx="97">
                  <c:v>2.94</c:v>
                </c:pt>
                <c:pt idx="98">
                  <c:v>2.97</c:v>
                </c:pt>
                <c:pt idx="99">
                  <c:v>3</c:v>
                </c:pt>
              </c:numCache>
            </c:numRef>
          </c:xVal>
          <c:yVal>
            <c:numRef>
              <c:f>'Resumen-2 (2)'!$E$10:$E$109</c:f>
              <c:numCache>
                <c:formatCode>0.000</c:formatCode>
                <c:ptCount val="100"/>
                <c:pt idx="0">
                  <c:v>0.6167877476161332</c:v>
                </c:pt>
                <c:pt idx="1">
                  <c:v>0.66090819135502721</c:v>
                </c:pt>
                <c:pt idx="2">
                  <c:v>0.67719327897800119</c:v>
                </c:pt>
                <c:pt idx="3">
                  <c:v>0.69302795017678231</c:v>
                </c:pt>
                <c:pt idx="4">
                  <c:v>0.71810255199552009</c:v>
                </c:pt>
                <c:pt idx="5">
                  <c:v>0.72769912148762983</c:v>
                </c:pt>
                <c:pt idx="6">
                  <c:v>0.73918308262054766</c:v>
                </c:pt>
                <c:pt idx="7">
                  <c:v>0.77170447459447467</c:v>
                </c:pt>
                <c:pt idx="8">
                  <c:v>0.77982759982195338</c:v>
                </c:pt>
                <c:pt idx="9">
                  <c:v>0.78799098308944926</c:v>
                </c:pt>
                <c:pt idx="10">
                  <c:v>0.83474430264547073</c:v>
                </c:pt>
                <c:pt idx="11">
                  <c:v>0.84477897433776816</c:v>
                </c:pt>
                <c:pt idx="12">
                  <c:v>0.86937142692429958</c:v>
                </c:pt>
                <c:pt idx="13">
                  <c:v>0.8931568242144855</c:v>
                </c:pt>
                <c:pt idx="14">
                  <c:v>0.90271313566657774</c:v>
                </c:pt>
                <c:pt idx="15">
                  <c:v>0.94790633776593136</c:v>
                </c:pt>
                <c:pt idx="16">
                  <c:v>0.95274345968000274</c:v>
                </c:pt>
                <c:pt idx="17">
                  <c:v>0.9722089324643387</c:v>
                </c:pt>
                <c:pt idx="18">
                  <c:v>1.0026463788373732</c:v>
                </c:pt>
                <c:pt idx="19">
                  <c:v>1.0025876494613482</c:v>
                </c:pt>
                <c:pt idx="20">
                  <c:v>1.059027527069518</c:v>
                </c:pt>
                <c:pt idx="21">
                  <c:v>1.1079741993704788</c:v>
                </c:pt>
                <c:pt idx="22">
                  <c:v>1.1282917217311796</c:v>
                </c:pt>
                <c:pt idx="23">
                  <c:v>1.157238673375576</c:v>
                </c:pt>
                <c:pt idx="24">
                  <c:v>1.186643619428168</c:v>
                </c:pt>
                <c:pt idx="25">
                  <c:v>1.2292394675104092</c:v>
                </c:pt>
                <c:pt idx="26">
                  <c:v>1.2650767011097563</c:v>
                </c:pt>
                <c:pt idx="27">
                  <c:v>1.3059992355992809</c:v>
                </c:pt>
                <c:pt idx="28">
                  <c:v>1.3485628772495084</c:v>
                </c:pt>
                <c:pt idx="29">
                  <c:v>1.3919705168680974</c:v>
                </c:pt>
                <c:pt idx="30">
                  <c:v>1.4415902088733465</c:v>
                </c:pt>
                <c:pt idx="31">
                  <c:v>1.4600037627532316</c:v>
                </c:pt>
                <c:pt idx="32">
                  <c:v>1.5250081831570694</c:v>
                </c:pt>
                <c:pt idx="33">
                  <c:v>1.6209928230381738</c:v>
                </c:pt>
                <c:pt idx="34">
                  <c:v>1.6530495898679018</c:v>
                </c:pt>
                <c:pt idx="35">
                  <c:v>1.6966803063905864</c:v>
                </c:pt>
                <c:pt idx="36">
                  <c:v>1.7715110039266315</c:v>
                </c:pt>
                <c:pt idx="37">
                  <c:v>1.8220751021882853</c:v>
                </c:pt>
                <c:pt idx="38">
                  <c:v>1.9582931536386192</c:v>
                </c:pt>
                <c:pt idx="39">
                  <c:v>1.9908671178765691</c:v>
                </c:pt>
                <c:pt idx="40">
                  <c:v>2.0598930796661286</c:v>
                </c:pt>
                <c:pt idx="41">
                  <c:v>2.1385947061558319</c:v>
                </c:pt>
                <c:pt idx="42">
                  <c:v>2.2509127433079308</c:v>
                </c:pt>
                <c:pt idx="43">
                  <c:v>2.3270454332205337</c:v>
                </c:pt>
                <c:pt idx="44">
                  <c:v>2.4771690853168233</c:v>
                </c:pt>
                <c:pt idx="45">
                  <c:v>2.5251974006813902</c:v>
                </c:pt>
                <c:pt idx="46">
                  <c:v>2.6498002971507502</c:v>
                </c:pt>
                <c:pt idx="47">
                  <c:v>2.7941514199325668</c:v>
                </c:pt>
                <c:pt idx="48">
                  <c:v>2.88749323789254</c:v>
                </c:pt>
                <c:pt idx="49">
                  <c:v>3.0273496689124326</c:v>
                </c:pt>
                <c:pt idx="50">
                  <c:v>3.1702860768056431</c:v>
                </c:pt>
                <c:pt idx="51">
                  <c:v>3.2686980396877869</c:v>
                </c:pt>
                <c:pt idx="52">
                  <c:v>3.4130766326616162</c:v>
                </c:pt>
                <c:pt idx="53">
                  <c:v>3.5183859818587133</c:v>
                </c:pt>
                <c:pt idx="54">
                  <c:v>3.649044634794667</c:v>
                </c:pt>
                <c:pt idx="55">
                  <c:v>3.7362804921440249</c:v>
                </c:pt>
                <c:pt idx="56">
                  <c:v>3.7690368016220521</c:v>
                </c:pt>
                <c:pt idx="57">
                  <c:v>3.8516543513454327</c:v>
                </c:pt>
                <c:pt idx="58">
                  <c:v>3.8450586635186075</c:v>
                </c:pt>
                <c:pt idx="59">
                  <c:v>3.8285594978475417</c:v>
                </c:pt>
                <c:pt idx="60">
                  <c:v>3.7549052823279996</c:v>
                </c:pt>
                <c:pt idx="61">
                  <c:v>3.6537107784446654</c:v>
                </c:pt>
                <c:pt idx="62">
                  <c:v>3.4880631524937269</c:v>
                </c:pt>
                <c:pt idx="63">
                  <c:v>3.2886570286803343</c:v>
                </c:pt>
                <c:pt idx="64">
                  <c:v>3.0345151264115002</c:v>
                </c:pt>
                <c:pt idx="65">
                  <c:v>2.7442849698232119</c:v>
                </c:pt>
                <c:pt idx="66">
                  <c:v>2.4056637018862013</c:v>
                </c:pt>
                <c:pt idx="67">
                  <c:v>2.0231161760503791</c:v>
                </c:pt>
                <c:pt idx="68">
                  <c:v>1.6765820719419793</c:v>
                </c:pt>
                <c:pt idx="69">
                  <c:v>1.3283358170728465</c:v>
                </c:pt>
                <c:pt idx="70">
                  <c:v>0.99924907388391837</c:v>
                </c:pt>
                <c:pt idx="71">
                  <c:v>0.7176466888953249</c:v>
                </c:pt>
                <c:pt idx="72">
                  <c:v>0.49502588471198988</c:v>
                </c:pt>
                <c:pt idx="73">
                  <c:v>0.30923777705162792</c:v>
                </c:pt>
                <c:pt idx="74">
                  <c:v>0.18851897628313136</c:v>
                </c:pt>
                <c:pt idx="75">
                  <c:v>0.11001972932871483</c:v>
                </c:pt>
                <c:pt idx="76">
                  <c:v>5.6093563739221503E-2</c:v>
                </c:pt>
                <c:pt idx="77">
                  <c:v>2.865818309147258E-2</c:v>
                </c:pt>
                <c:pt idx="78">
                  <c:v>1.1238690208172855E-2</c:v>
                </c:pt>
                <c:pt idx="79">
                  <c:v>4.2238972398088411E-3</c:v>
                </c:pt>
                <c:pt idx="80">
                  <c:v>1.5243048515167683E-3</c:v>
                </c:pt>
                <c:pt idx="81">
                  <c:v>6.3161118421208127E-4</c:v>
                </c:pt>
                <c:pt idx="82">
                  <c:v>1.9052718940639133E-4</c:v>
                </c:pt>
                <c:pt idx="83">
                  <c:v>3.9682487395953625E-5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66-41EE-81FD-832D75A1407C}"/>
            </c:ext>
          </c:extLst>
        </c:ser>
        <c:ser>
          <c:idx val="2"/>
          <c:order val="1"/>
          <c:tx>
            <c:v>2 MeV</c:v>
          </c:tx>
          <c:spPr>
            <a:ln w="19050"/>
          </c:spPr>
          <c:marker>
            <c:symbol val="none"/>
          </c:marker>
          <c:xVal>
            <c:numRef>
              <c:f>'Resumen-2 (2)'!$L$10:$L$109</c:f>
              <c:numCache>
                <c:formatCode>0.000</c:formatCode>
                <c:ptCount val="100"/>
                <c:pt idx="0">
                  <c:v>2.0000999999999998E-2</c:v>
                </c:pt>
                <c:pt idx="1">
                  <c:v>4.0001000000000002E-2</c:v>
                </c:pt>
                <c:pt idx="2">
                  <c:v>6.0000999999999999E-2</c:v>
                </c:pt>
                <c:pt idx="3">
                  <c:v>8.0001000000000003E-2</c:v>
                </c:pt>
                <c:pt idx="4">
                  <c:v>0.10000099999999999</c:v>
                </c:pt>
                <c:pt idx="5">
                  <c:v>0.120001</c:v>
                </c:pt>
                <c:pt idx="6">
                  <c:v>0.14000099999999999</c:v>
                </c:pt>
                <c:pt idx="7">
                  <c:v>0.160001</c:v>
                </c:pt>
                <c:pt idx="8">
                  <c:v>0.18000099999999999</c:v>
                </c:pt>
                <c:pt idx="9">
                  <c:v>0.20000100000000001</c:v>
                </c:pt>
                <c:pt idx="10">
                  <c:v>0.22000100000000003</c:v>
                </c:pt>
                <c:pt idx="11">
                  <c:v>0.24000100000000002</c:v>
                </c:pt>
                <c:pt idx="12">
                  <c:v>0.26000100000000004</c:v>
                </c:pt>
                <c:pt idx="13">
                  <c:v>0.280001</c:v>
                </c:pt>
                <c:pt idx="14">
                  <c:v>0.30000100000000002</c:v>
                </c:pt>
                <c:pt idx="15">
                  <c:v>0.32000100000000004</c:v>
                </c:pt>
                <c:pt idx="16">
                  <c:v>0.340001</c:v>
                </c:pt>
                <c:pt idx="17">
                  <c:v>0.36000100000000002</c:v>
                </c:pt>
                <c:pt idx="18">
                  <c:v>0.38000100000000003</c:v>
                </c:pt>
                <c:pt idx="19">
                  <c:v>0.400001</c:v>
                </c:pt>
                <c:pt idx="20">
                  <c:v>0.42000100000000001</c:v>
                </c:pt>
                <c:pt idx="21">
                  <c:v>0.44000100000000003</c:v>
                </c:pt>
                <c:pt idx="22">
                  <c:v>0.46000100000000005</c:v>
                </c:pt>
                <c:pt idx="23">
                  <c:v>0.48000100000000001</c:v>
                </c:pt>
                <c:pt idx="24">
                  <c:v>0.50000100000000003</c:v>
                </c:pt>
                <c:pt idx="25">
                  <c:v>0.52000100000000005</c:v>
                </c:pt>
                <c:pt idx="26">
                  <c:v>0.54000100000000006</c:v>
                </c:pt>
                <c:pt idx="27">
                  <c:v>0.56000099999999997</c:v>
                </c:pt>
                <c:pt idx="28">
                  <c:v>0.58000099999999999</c:v>
                </c:pt>
                <c:pt idx="29">
                  <c:v>0.60000100000000001</c:v>
                </c:pt>
                <c:pt idx="30">
                  <c:v>0.62000100000000002</c:v>
                </c:pt>
                <c:pt idx="31">
                  <c:v>0.64000100000000004</c:v>
                </c:pt>
                <c:pt idx="32">
                  <c:v>0.66000100000000006</c:v>
                </c:pt>
                <c:pt idx="33">
                  <c:v>0.68000099999999997</c:v>
                </c:pt>
                <c:pt idx="34">
                  <c:v>0.70000099999999998</c:v>
                </c:pt>
                <c:pt idx="35">
                  <c:v>0.720001</c:v>
                </c:pt>
                <c:pt idx="36">
                  <c:v>0.74000100000000002</c:v>
                </c:pt>
                <c:pt idx="37">
                  <c:v>0.76000100000000004</c:v>
                </c:pt>
                <c:pt idx="38">
                  <c:v>0.78000100000000006</c:v>
                </c:pt>
                <c:pt idx="39">
                  <c:v>0.80000100000000007</c:v>
                </c:pt>
                <c:pt idx="40">
                  <c:v>0.82000099999999998</c:v>
                </c:pt>
                <c:pt idx="41">
                  <c:v>0.840001</c:v>
                </c:pt>
                <c:pt idx="42">
                  <c:v>0.86000100000000002</c:v>
                </c:pt>
                <c:pt idx="43">
                  <c:v>0.88000100000000003</c:v>
                </c:pt>
                <c:pt idx="44">
                  <c:v>0.90000100000000005</c:v>
                </c:pt>
                <c:pt idx="45">
                  <c:v>0.92000100000000007</c:v>
                </c:pt>
                <c:pt idx="46">
                  <c:v>0.94000099999999998</c:v>
                </c:pt>
                <c:pt idx="47">
                  <c:v>0.96000099999999999</c:v>
                </c:pt>
                <c:pt idx="48">
                  <c:v>0.98000100000000001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</c:numCache>
            </c:numRef>
          </c:xVal>
          <c:yVal>
            <c:numRef>
              <c:f>'Resumen-2 (2)'!$O$10:$O$109</c:f>
              <c:numCache>
                <c:formatCode>0.000</c:formatCode>
                <c:ptCount val="100"/>
                <c:pt idx="0">
                  <c:v>0.64502485865844872</c:v>
                </c:pt>
                <c:pt idx="1">
                  <c:v>0.6827087237342363</c:v>
                </c:pt>
                <c:pt idx="2">
                  <c:v>0.71190713707688458</c:v>
                </c:pt>
                <c:pt idx="3">
                  <c:v>0.74523850330119779</c:v>
                </c:pt>
                <c:pt idx="4">
                  <c:v>0.76041478998457213</c:v>
                </c:pt>
                <c:pt idx="5">
                  <c:v>0.79277981090114558</c:v>
                </c:pt>
                <c:pt idx="6">
                  <c:v>0.81368350307192649</c:v>
                </c:pt>
                <c:pt idx="7">
                  <c:v>0.85151110214982395</c:v>
                </c:pt>
                <c:pt idx="8">
                  <c:v>0.89002666910655426</c:v>
                </c:pt>
                <c:pt idx="9">
                  <c:v>0.94676386547632185</c:v>
                </c:pt>
                <c:pt idx="10">
                  <c:v>0.94584177240312162</c:v>
                </c:pt>
                <c:pt idx="11">
                  <c:v>0.98093688175833449</c:v>
                </c:pt>
                <c:pt idx="12">
                  <c:v>1.0085818358442915</c:v>
                </c:pt>
                <c:pt idx="13">
                  <c:v>1.0543714067335632</c:v>
                </c:pt>
                <c:pt idx="14">
                  <c:v>1.0841804323047446</c:v>
                </c:pt>
                <c:pt idx="15">
                  <c:v>1.1004607950878567</c:v>
                </c:pt>
                <c:pt idx="16">
                  <c:v>1.172673581045153</c:v>
                </c:pt>
                <c:pt idx="17">
                  <c:v>1.2078523923013555</c:v>
                </c:pt>
                <c:pt idx="18">
                  <c:v>1.2458743238665921</c:v>
                </c:pt>
                <c:pt idx="19">
                  <c:v>1.302011199225162</c:v>
                </c:pt>
                <c:pt idx="20">
                  <c:v>1.3429933994567602</c:v>
                </c:pt>
                <c:pt idx="21">
                  <c:v>1.4096719117719669</c:v>
                </c:pt>
                <c:pt idx="22">
                  <c:v>1.4531046223712754</c:v>
                </c:pt>
                <c:pt idx="23">
                  <c:v>1.46217187092441</c:v>
                </c:pt>
                <c:pt idx="24">
                  <c:v>1.5180627861886771</c:v>
                </c:pt>
                <c:pt idx="25">
                  <c:v>1.5509193842532771</c:v>
                </c:pt>
                <c:pt idx="26">
                  <c:v>1.5721208356456124</c:v>
                </c:pt>
                <c:pt idx="27">
                  <c:v>1.6189535929320578</c:v>
                </c:pt>
                <c:pt idx="28">
                  <c:v>1.5904791667289142</c:v>
                </c:pt>
                <c:pt idx="29">
                  <c:v>1.6019168256748362</c:v>
                </c:pt>
                <c:pt idx="30">
                  <c:v>1.6142559952592888</c:v>
                </c:pt>
                <c:pt idx="31">
                  <c:v>1.5587832464593931</c:v>
                </c:pt>
                <c:pt idx="32">
                  <c:v>1.5550653726768997</c:v>
                </c:pt>
                <c:pt idx="33">
                  <c:v>1.4754362209472631</c:v>
                </c:pt>
                <c:pt idx="34">
                  <c:v>1.3955249183423637</c:v>
                </c:pt>
                <c:pt idx="35">
                  <c:v>1.2880828941639237</c:v>
                </c:pt>
                <c:pt idx="36">
                  <c:v>1.2152550364505825</c:v>
                </c:pt>
                <c:pt idx="37">
                  <c:v>1.0928284852717742</c:v>
                </c:pt>
                <c:pt idx="38">
                  <c:v>0.96080348720506492</c:v>
                </c:pt>
                <c:pt idx="39">
                  <c:v>0.83121665004526435</c:v>
                </c:pt>
                <c:pt idx="40">
                  <c:v>0.71711723737292765</c:v>
                </c:pt>
                <c:pt idx="41">
                  <c:v>0.5969631585019366</c:v>
                </c:pt>
                <c:pt idx="42">
                  <c:v>0.47106332147262525</c:v>
                </c:pt>
                <c:pt idx="43">
                  <c:v>0.36999036018241843</c:v>
                </c:pt>
                <c:pt idx="44">
                  <c:v>0.27598830565065052</c:v>
                </c:pt>
                <c:pt idx="45">
                  <c:v>0.19678471290983782</c:v>
                </c:pt>
                <c:pt idx="46">
                  <c:v>0.1426202179616026</c:v>
                </c:pt>
                <c:pt idx="47">
                  <c:v>9.6238884923549428E-2</c:v>
                </c:pt>
                <c:pt idx="48">
                  <c:v>6.0115339916009869E-2</c:v>
                </c:pt>
                <c:pt idx="49">
                  <c:v>3.3163310645235561E-2</c:v>
                </c:pt>
                <c:pt idx="50">
                  <c:v>1.9175985452582159E-2</c:v>
                </c:pt>
                <c:pt idx="51">
                  <c:v>9.9806421172810248E-3</c:v>
                </c:pt>
                <c:pt idx="52">
                  <c:v>5.8940391632893155E-3</c:v>
                </c:pt>
                <c:pt idx="53">
                  <c:v>2.715070122142308E-3</c:v>
                </c:pt>
                <c:pt idx="54">
                  <c:v>1.1725608922153366E-3</c:v>
                </c:pt>
                <c:pt idx="55">
                  <c:v>3.8863650231051711E-4</c:v>
                </c:pt>
                <c:pt idx="56">
                  <c:v>1.3403782296116928E-4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66-41EE-81FD-832D75A1407C}"/>
            </c:ext>
          </c:extLst>
        </c:ser>
        <c:ser>
          <c:idx val="4"/>
          <c:order val="2"/>
          <c:tx>
            <c:v>.</c:v>
          </c:tx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'Resumen-2 (2)'!$O$2:$O$3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'Resumen-2 (2)'!$P$2:$P$3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366-41EE-81FD-832D75A1407C}"/>
            </c:ext>
          </c:extLst>
        </c:ser>
        <c:ser>
          <c:idx val="5"/>
          <c:order val="3"/>
          <c:tx>
            <c:v>,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'Resumen-2 (2)'!$Q$2:$Q$3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'Resumen-2 (2)'!$R$2:$R$3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366-41EE-81FD-832D75A140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863040"/>
        <c:axId val="123864960"/>
      </c:scatterChart>
      <c:valAx>
        <c:axId val="123863040"/>
        <c:scaling>
          <c:orientation val="minMax"/>
          <c:max val="2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800" b="0"/>
                  <a:t>Distance from surface (µm)</a:t>
                </a:r>
              </a:p>
            </c:rich>
          </c:tx>
          <c:layout>
            <c:manualLayout>
              <c:xMode val="edge"/>
              <c:yMode val="edge"/>
              <c:x val="0.32021440194973255"/>
              <c:y val="0.912034377983643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864960"/>
        <c:crosses val="autoZero"/>
        <c:crossBetween val="midCat"/>
        <c:majorUnit val="0.5"/>
      </c:valAx>
      <c:valAx>
        <c:axId val="123864960"/>
        <c:scaling>
          <c:orientation val="minMax"/>
          <c:max val="4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/>
                  <a:t>Displacement damage (dpa)</a:t>
                </a:r>
              </a:p>
            </c:rich>
          </c:tx>
          <c:layout>
            <c:manualLayout>
              <c:xMode val="edge"/>
              <c:yMode val="edge"/>
              <c:x val="2.2606897146175402E-3"/>
              <c:y val="5.6476513132973187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863040"/>
        <c:crosses val="autoZero"/>
        <c:crossBetween val="midCat"/>
        <c:majorUnit val="1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6943977665986973"/>
          <c:y val="9.6859317088599822E-2"/>
          <c:w val="0.24147763652448473"/>
          <c:h val="0.15096681400444417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537573549521829"/>
          <c:y val="2.0704047683797779E-2"/>
          <c:w val="0.74939188304546034"/>
          <c:h val="0.74277527524987141"/>
        </c:manualLayout>
      </c:layout>
      <c:scatterChart>
        <c:scatterStyle val="lineMarker"/>
        <c:varyColors val="0"/>
        <c:ser>
          <c:idx val="0"/>
          <c:order val="0"/>
          <c:tx>
            <c:v>8 MeV</c:v>
          </c:tx>
          <c:spPr>
            <a:ln w="1905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'Resumen-2 (2)'!$B$10:$B$109</c:f>
              <c:numCache>
                <c:formatCode>0.000</c:formatCode>
                <c:ptCount val="100"/>
                <c:pt idx="0">
                  <c:v>3.0001E-2</c:v>
                </c:pt>
                <c:pt idx="1">
                  <c:v>6.0000999999999999E-2</c:v>
                </c:pt>
                <c:pt idx="2">
                  <c:v>9.0000999999999998E-2</c:v>
                </c:pt>
                <c:pt idx="3">
                  <c:v>0.120001</c:v>
                </c:pt>
                <c:pt idx="4">
                  <c:v>0.150001</c:v>
                </c:pt>
                <c:pt idx="5">
                  <c:v>0.18000099999999999</c:v>
                </c:pt>
                <c:pt idx="6">
                  <c:v>0.21000100000000002</c:v>
                </c:pt>
                <c:pt idx="7">
                  <c:v>0.24000100000000002</c:v>
                </c:pt>
                <c:pt idx="8">
                  <c:v>0.27000100000000005</c:v>
                </c:pt>
                <c:pt idx="9">
                  <c:v>0.30000100000000002</c:v>
                </c:pt>
                <c:pt idx="10">
                  <c:v>0.33000100000000004</c:v>
                </c:pt>
                <c:pt idx="11">
                  <c:v>0.36000100000000002</c:v>
                </c:pt>
                <c:pt idx="12">
                  <c:v>0.39000100000000004</c:v>
                </c:pt>
                <c:pt idx="13">
                  <c:v>0.42000100000000001</c:v>
                </c:pt>
                <c:pt idx="14">
                  <c:v>0.45000100000000004</c:v>
                </c:pt>
                <c:pt idx="15">
                  <c:v>0.48000100000000001</c:v>
                </c:pt>
                <c:pt idx="16">
                  <c:v>0.51000100000000004</c:v>
                </c:pt>
                <c:pt idx="17">
                  <c:v>0.54000100000000006</c:v>
                </c:pt>
                <c:pt idx="18">
                  <c:v>0.57000099999999998</c:v>
                </c:pt>
                <c:pt idx="19">
                  <c:v>0.60000100000000001</c:v>
                </c:pt>
                <c:pt idx="20">
                  <c:v>0.63000100000000003</c:v>
                </c:pt>
                <c:pt idx="21">
                  <c:v>0.66000100000000006</c:v>
                </c:pt>
                <c:pt idx="22">
                  <c:v>0.69000099999999998</c:v>
                </c:pt>
                <c:pt idx="23">
                  <c:v>0.720001</c:v>
                </c:pt>
                <c:pt idx="24">
                  <c:v>0.75000100000000003</c:v>
                </c:pt>
                <c:pt idx="25">
                  <c:v>0.78000100000000006</c:v>
                </c:pt>
                <c:pt idx="26">
                  <c:v>0.81000099999999997</c:v>
                </c:pt>
                <c:pt idx="27">
                  <c:v>0.840001</c:v>
                </c:pt>
                <c:pt idx="28">
                  <c:v>0.87000100000000002</c:v>
                </c:pt>
                <c:pt idx="29">
                  <c:v>0.90000100000000005</c:v>
                </c:pt>
                <c:pt idx="30">
                  <c:v>0.93000099999999997</c:v>
                </c:pt>
                <c:pt idx="31">
                  <c:v>0.96000099999999999</c:v>
                </c:pt>
                <c:pt idx="32">
                  <c:v>0.99000100000000002</c:v>
                </c:pt>
                <c:pt idx="33">
                  <c:v>1.02</c:v>
                </c:pt>
                <c:pt idx="34">
                  <c:v>1.05</c:v>
                </c:pt>
                <c:pt idx="35">
                  <c:v>1.08</c:v>
                </c:pt>
                <c:pt idx="36">
                  <c:v>1.1100000000000001</c:v>
                </c:pt>
                <c:pt idx="37">
                  <c:v>1.1399999999999999</c:v>
                </c:pt>
                <c:pt idx="38">
                  <c:v>1.17</c:v>
                </c:pt>
                <c:pt idx="39">
                  <c:v>1.2</c:v>
                </c:pt>
                <c:pt idx="40">
                  <c:v>1.23</c:v>
                </c:pt>
                <c:pt idx="41">
                  <c:v>1.26</c:v>
                </c:pt>
                <c:pt idx="42">
                  <c:v>1.29</c:v>
                </c:pt>
                <c:pt idx="43">
                  <c:v>1.32</c:v>
                </c:pt>
                <c:pt idx="44">
                  <c:v>1.35</c:v>
                </c:pt>
                <c:pt idx="45">
                  <c:v>1.38</c:v>
                </c:pt>
                <c:pt idx="46">
                  <c:v>1.41</c:v>
                </c:pt>
                <c:pt idx="47">
                  <c:v>1.44</c:v>
                </c:pt>
                <c:pt idx="48">
                  <c:v>1.47</c:v>
                </c:pt>
                <c:pt idx="49">
                  <c:v>1.5</c:v>
                </c:pt>
                <c:pt idx="50">
                  <c:v>1.53</c:v>
                </c:pt>
                <c:pt idx="51">
                  <c:v>1.56</c:v>
                </c:pt>
                <c:pt idx="52">
                  <c:v>1.59</c:v>
                </c:pt>
                <c:pt idx="53">
                  <c:v>1.62</c:v>
                </c:pt>
                <c:pt idx="54">
                  <c:v>1.65</c:v>
                </c:pt>
                <c:pt idx="55">
                  <c:v>1.68</c:v>
                </c:pt>
                <c:pt idx="56">
                  <c:v>1.71</c:v>
                </c:pt>
                <c:pt idx="57">
                  <c:v>1.74</c:v>
                </c:pt>
                <c:pt idx="58">
                  <c:v>1.77</c:v>
                </c:pt>
                <c:pt idx="59">
                  <c:v>1.8</c:v>
                </c:pt>
                <c:pt idx="60">
                  <c:v>1.83</c:v>
                </c:pt>
                <c:pt idx="61">
                  <c:v>1.86</c:v>
                </c:pt>
                <c:pt idx="62">
                  <c:v>1.89</c:v>
                </c:pt>
                <c:pt idx="63">
                  <c:v>1.92</c:v>
                </c:pt>
                <c:pt idx="64">
                  <c:v>1.95</c:v>
                </c:pt>
                <c:pt idx="65">
                  <c:v>1.98</c:v>
                </c:pt>
                <c:pt idx="66">
                  <c:v>2.0099999999999998</c:v>
                </c:pt>
                <c:pt idx="67">
                  <c:v>2.04</c:v>
                </c:pt>
                <c:pt idx="68">
                  <c:v>2.0699999999999998</c:v>
                </c:pt>
                <c:pt idx="69">
                  <c:v>2.1</c:v>
                </c:pt>
                <c:pt idx="70">
                  <c:v>2.13</c:v>
                </c:pt>
                <c:pt idx="71">
                  <c:v>2.16</c:v>
                </c:pt>
                <c:pt idx="72">
                  <c:v>2.19</c:v>
                </c:pt>
                <c:pt idx="73">
                  <c:v>2.2200000000000002</c:v>
                </c:pt>
                <c:pt idx="74">
                  <c:v>2.25</c:v>
                </c:pt>
                <c:pt idx="75">
                  <c:v>2.2799999999999998</c:v>
                </c:pt>
                <c:pt idx="76">
                  <c:v>2.31</c:v>
                </c:pt>
                <c:pt idx="77">
                  <c:v>2.34</c:v>
                </c:pt>
                <c:pt idx="78">
                  <c:v>2.37</c:v>
                </c:pt>
                <c:pt idx="79">
                  <c:v>2.4</c:v>
                </c:pt>
                <c:pt idx="80">
                  <c:v>2.4300000000000002</c:v>
                </c:pt>
                <c:pt idx="81">
                  <c:v>2.46</c:v>
                </c:pt>
                <c:pt idx="82">
                  <c:v>2.4900000000000002</c:v>
                </c:pt>
                <c:pt idx="83">
                  <c:v>2.52</c:v>
                </c:pt>
                <c:pt idx="84">
                  <c:v>2.5499999999999998</c:v>
                </c:pt>
                <c:pt idx="85">
                  <c:v>2.58</c:v>
                </c:pt>
                <c:pt idx="86">
                  <c:v>2.61</c:v>
                </c:pt>
                <c:pt idx="87">
                  <c:v>2.64</c:v>
                </c:pt>
                <c:pt idx="88">
                  <c:v>2.67</c:v>
                </c:pt>
                <c:pt idx="89">
                  <c:v>2.7</c:v>
                </c:pt>
                <c:pt idx="90">
                  <c:v>2.73</c:v>
                </c:pt>
                <c:pt idx="91">
                  <c:v>2.76</c:v>
                </c:pt>
                <c:pt idx="92">
                  <c:v>2.79</c:v>
                </c:pt>
                <c:pt idx="93">
                  <c:v>2.82</c:v>
                </c:pt>
                <c:pt idx="94">
                  <c:v>2.85</c:v>
                </c:pt>
                <c:pt idx="95">
                  <c:v>2.88</c:v>
                </c:pt>
                <c:pt idx="96">
                  <c:v>2.91</c:v>
                </c:pt>
                <c:pt idx="97">
                  <c:v>2.94</c:v>
                </c:pt>
                <c:pt idx="98">
                  <c:v>2.97</c:v>
                </c:pt>
                <c:pt idx="99">
                  <c:v>3</c:v>
                </c:pt>
              </c:numCache>
            </c:numRef>
          </c:xVal>
          <c:yVal>
            <c:numRef>
              <c:f>'Resumen-2 (2)'!$F$10:$F$109</c:f>
              <c:numCache>
                <c:formatCode>0</c:formatCode>
                <c:ptCount val="100"/>
                <c:pt idx="0">
                  <c:v>0.1578778242276096</c:v>
                </c:pt>
                <c:pt idx="1">
                  <c:v>0.47362400020282475</c:v>
                </c:pt>
                <c:pt idx="2">
                  <c:v>0</c:v>
                </c:pt>
                <c:pt idx="3">
                  <c:v>0.31575091221521712</c:v>
                </c:pt>
                <c:pt idx="4">
                  <c:v>0.78938912113804804</c:v>
                </c:pt>
                <c:pt idx="5">
                  <c:v>0.47362400020282475</c:v>
                </c:pt>
                <c:pt idx="6">
                  <c:v>0.47362400020282475</c:v>
                </c:pt>
                <c:pt idx="7">
                  <c:v>0.47362400020282475</c:v>
                </c:pt>
                <c:pt idx="8">
                  <c:v>1.2630131213408728</c:v>
                </c:pt>
                <c:pt idx="9">
                  <c:v>1.894496000811299</c:v>
                </c:pt>
                <c:pt idx="10">
                  <c:v>0.94724800040564949</c:v>
                </c:pt>
                <c:pt idx="11">
                  <c:v>1.5787782422760961</c:v>
                </c:pt>
                <c:pt idx="12">
                  <c:v>1.4208720006084741</c:v>
                </c:pt>
                <c:pt idx="13">
                  <c:v>2.0524022424789208</c:v>
                </c:pt>
                <c:pt idx="14">
                  <c:v>1.894496000811299</c:v>
                </c:pt>
                <c:pt idx="15">
                  <c:v>1.4208720006084741</c:v>
                </c:pt>
                <c:pt idx="16">
                  <c:v>2.0524022424789208</c:v>
                </c:pt>
                <c:pt idx="17">
                  <c:v>2.8417913636169687</c:v>
                </c:pt>
                <c:pt idx="18">
                  <c:v>4.2626633642254435</c:v>
                </c:pt>
                <c:pt idx="19">
                  <c:v>2.8417913636169687</c:v>
                </c:pt>
                <c:pt idx="20">
                  <c:v>3.3154153638197936</c:v>
                </c:pt>
                <c:pt idx="21">
                  <c:v>5.0521472101635316</c:v>
                </c:pt>
                <c:pt idx="22">
                  <c:v>4.8939567940957875</c:v>
                </c:pt>
                <c:pt idx="23">
                  <c:v>5.5257712103663561</c:v>
                </c:pt>
                <c:pt idx="24">
                  <c:v>7.5779840032451959</c:v>
                </c:pt>
                <c:pt idx="25">
                  <c:v>6.4730192107720042</c:v>
                </c:pt>
                <c:pt idx="26">
                  <c:v>9.4724800040564947</c:v>
                </c:pt>
                <c:pt idx="27">
                  <c:v>9.1570464199214126</c:v>
                </c:pt>
                <c:pt idx="28">
                  <c:v>11.840600005070618</c:v>
                </c:pt>
                <c:pt idx="29">
                  <c:v>11.366976004867793</c:v>
                </c:pt>
                <c:pt idx="30">
                  <c:v>13.261472005679092</c:v>
                </c:pt>
                <c:pt idx="31">
                  <c:v>16.419123215031323</c:v>
                </c:pt>
                <c:pt idx="32">
                  <c:v>17.524088007504517</c:v>
                </c:pt>
                <c:pt idx="33">
                  <c:v>17.997712007707339</c:v>
                </c:pt>
                <c:pt idx="34">
                  <c:v>19.892208008518637</c:v>
                </c:pt>
                <c:pt idx="35">
                  <c:v>28.259723220101943</c:v>
                </c:pt>
                <c:pt idx="36">
                  <c:v>26.523417635358388</c:v>
                </c:pt>
                <c:pt idx="37">
                  <c:v>32.838246430062647</c:v>
                </c:pt>
                <c:pt idx="38">
                  <c:v>35.206366431076773</c:v>
                </c:pt>
                <c:pt idx="39">
                  <c:v>38.679451224564083</c:v>
                </c:pt>
                <c:pt idx="40">
                  <c:v>48.939567940957872</c:v>
                </c:pt>
                <c:pt idx="41">
                  <c:v>55.57030394379742</c:v>
                </c:pt>
                <c:pt idx="42">
                  <c:v>67.728232029003934</c:v>
                </c:pt>
                <c:pt idx="43">
                  <c:v>72.308176110965249</c:v>
                </c:pt>
                <c:pt idx="44">
                  <c:v>85.096024116441527</c:v>
                </c:pt>
                <c:pt idx="45">
                  <c:v>92.356680039550824</c:v>
                </c:pt>
                <c:pt idx="46">
                  <c:v>109.25084812678557</c:v>
                </c:pt>
                <c:pt idx="47">
                  <c:v>120.61782413165336</c:v>
                </c:pt>
                <c:pt idx="48">
                  <c:v>146.98447222294462</c:v>
                </c:pt>
                <c:pt idx="49">
                  <c:v>181.39799207768189</c:v>
                </c:pt>
                <c:pt idx="50">
                  <c:v>203.9756481673505</c:v>
                </c:pt>
                <c:pt idx="51">
                  <c:v>235.71319242094182</c:v>
                </c:pt>
                <c:pt idx="52">
                  <c:v>262.23613643229999</c:v>
                </c:pt>
                <c:pt idx="53">
                  <c:v>324.92027285914378</c:v>
                </c:pt>
                <c:pt idx="54">
                  <c:v>362.02397703503311</c:v>
                </c:pt>
                <c:pt idx="55">
                  <c:v>411.59346489626068</c:v>
                </c:pt>
                <c:pt idx="56">
                  <c:v>475.99212020383874</c:v>
                </c:pt>
                <c:pt idx="57">
                  <c:v>554.94524103764979</c:v>
                </c:pt>
                <c:pt idx="58">
                  <c:v>603.53906345845951</c:v>
                </c:pt>
                <c:pt idx="59">
                  <c:v>657.53219948158153</c:v>
                </c:pt>
                <c:pt idx="60">
                  <c:v>722.60813710944967</c:v>
                </c:pt>
                <c:pt idx="61">
                  <c:v>793.93591153999523</c:v>
                </c:pt>
                <c:pt idx="62">
                  <c:v>822.82697555236757</c:v>
                </c:pt>
                <c:pt idx="63">
                  <c:v>880.18284197692935</c:v>
                </c:pt>
                <c:pt idx="64">
                  <c:v>907.32149718855135</c:v>
                </c:pt>
                <c:pt idx="65">
                  <c:v>935.7389372007209</c:v>
                </c:pt>
                <c:pt idx="66">
                  <c:v>904.00612918713171</c:v>
                </c:pt>
                <c:pt idx="67">
                  <c:v>850.15508036407039</c:v>
                </c:pt>
                <c:pt idx="68">
                  <c:v>787.02100113703398</c:v>
                </c:pt>
                <c:pt idx="69">
                  <c:v>689.45445709525188</c:v>
                </c:pt>
                <c:pt idx="70">
                  <c:v>599.13436025657325</c:v>
                </c:pt>
                <c:pt idx="71">
                  <c:v>469.21456076093642</c:v>
                </c:pt>
                <c:pt idx="72">
                  <c:v>351.44321687050206</c:v>
                </c:pt>
                <c:pt idx="73">
                  <c:v>254.18452842885202</c:v>
                </c:pt>
                <c:pt idx="74">
                  <c:v>166.24202407119148</c:v>
                </c:pt>
                <c:pt idx="75">
                  <c:v>107.03902404583839</c:v>
                </c:pt>
                <c:pt idx="76">
                  <c:v>64.886488027786996</c:v>
                </c:pt>
                <c:pt idx="77">
                  <c:v>33.627777638400758</c:v>
                </c:pt>
                <c:pt idx="78">
                  <c:v>16.576840007098866</c:v>
                </c:pt>
                <c:pt idx="79">
                  <c:v>6.3148287947042627</c:v>
                </c:pt>
                <c:pt idx="80">
                  <c:v>2.5260262426817457</c:v>
                </c:pt>
                <c:pt idx="81">
                  <c:v>0.94724800040564949</c:v>
                </c:pt>
                <c:pt idx="82">
                  <c:v>0.1578778242276096</c:v>
                </c:pt>
                <c:pt idx="83">
                  <c:v>0.1578778242276096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C7-405F-80A7-BF487D806F91}"/>
            </c:ext>
          </c:extLst>
        </c:ser>
        <c:ser>
          <c:idx val="2"/>
          <c:order val="1"/>
          <c:tx>
            <c:v>2 MeV</c:v>
          </c:tx>
          <c:spPr>
            <a:ln w="19050"/>
          </c:spPr>
          <c:marker>
            <c:symbol val="none"/>
          </c:marker>
          <c:xVal>
            <c:numRef>
              <c:f>'Resumen-2 (2)'!$L$10:$L$109</c:f>
              <c:numCache>
                <c:formatCode>0.000</c:formatCode>
                <c:ptCount val="100"/>
                <c:pt idx="0">
                  <c:v>2.0000999999999998E-2</c:v>
                </c:pt>
                <c:pt idx="1">
                  <c:v>4.0001000000000002E-2</c:v>
                </c:pt>
                <c:pt idx="2">
                  <c:v>6.0000999999999999E-2</c:v>
                </c:pt>
                <c:pt idx="3">
                  <c:v>8.0001000000000003E-2</c:v>
                </c:pt>
                <c:pt idx="4">
                  <c:v>0.10000099999999999</c:v>
                </c:pt>
                <c:pt idx="5">
                  <c:v>0.120001</c:v>
                </c:pt>
                <c:pt idx="6">
                  <c:v>0.14000099999999999</c:v>
                </c:pt>
                <c:pt idx="7">
                  <c:v>0.160001</c:v>
                </c:pt>
                <c:pt idx="8">
                  <c:v>0.18000099999999999</c:v>
                </c:pt>
                <c:pt idx="9">
                  <c:v>0.20000100000000001</c:v>
                </c:pt>
                <c:pt idx="10">
                  <c:v>0.22000100000000003</c:v>
                </c:pt>
                <c:pt idx="11">
                  <c:v>0.24000100000000002</c:v>
                </c:pt>
                <c:pt idx="12">
                  <c:v>0.26000100000000004</c:v>
                </c:pt>
                <c:pt idx="13">
                  <c:v>0.280001</c:v>
                </c:pt>
                <c:pt idx="14">
                  <c:v>0.30000100000000002</c:v>
                </c:pt>
                <c:pt idx="15">
                  <c:v>0.32000100000000004</c:v>
                </c:pt>
                <c:pt idx="16">
                  <c:v>0.340001</c:v>
                </c:pt>
                <c:pt idx="17">
                  <c:v>0.36000100000000002</c:v>
                </c:pt>
                <c:pt idx="18">
                  <c:v>0.38000100000000003</c:v>
                </c:pt>
                <c:pt idx="19">
                  <c:v>0.400001</c:v>
                </c:pt>
                <c:pt idx="20">
                  <c:v>0.42000100000000001</c:v>
                </c:pt>
                <c:pt idx="21">
                  <c:v>0.44000100000000003</c:v>
                </c:pt>
                <c:pt idx="22">
                  <c:v>0.46000100000000005</c:v>
                </c:pt>
                <c:pt idx="23">
                  <c:v>0.48000100000000001</c:v>
                </c:pt>
                <c:pt idx="24">
                  <c:v>0.50000100000000003</c:v>
                </c:pt>
                <c:pt idx="25">
                  <c:v>0.52000100000000005</c:v>
                </c:pt>
                <c:pt idx="26">
                  <c:v>0.54000100000000006</c:v>
                </c:pt>
                <c:pt idx="27">
                  <c:v>0.56000099999999997</c:v>
                </c:pt>
                <c:pt idx="28">
                  <c:v>0.58000099999999999</c:v>
                </c:pt>
                <c:pt idx="29">
                  <c:v>0.60000100000000001</c:v>
                </c:pt>
                <c:pt idx="30">
                  <c:v>0.62000100000000002</c:v>
                </c:pt>
                <c:pt idx="31">
                  <c:v>0.64000100000000004</c:v>
                </c:pt>
                <c:pt idx="32">
                  <c:v>0.66000100000000006</c:v>
                </c:pt>
                <c:pt idx="33">
                  <c:v>0.68000099999999997</c:v>
                </c:pt>
                <c:pt idx="34">
                  <c:v>0.70000099999999998</c:v>
                </c:pt>
                <c:pt idx="35">
                  <c:v>0.720001</c:v>
                </c:pt>
                <c:pt idx="36">
                  <c:v>0.74000100000000002</c:v>
                </c:pt>
                <c:pt idx="37">
                  <c:v>0.76000100000000004</c:v>
                </c:pt>
                <c:pt idx="38">
                  <c:v>0.78000100000000006</c:v>
                </c:pt>
                <c:pt idx="39">
                  <c:v>0.80000100000000007</c:v>
                </c:pt>
                <c:pt idx="40">
                  <c:v>0.82000099999999998</c:v>
                </c:pt>
                <c:pt idx="41">
                  <c:v>0.840001</c:v>
                </c:pt>
                <c:pt idx="42">
                  <c:v>0.86000100000000002</c:v>
                </c:pt>
                <c:pt idx="43">
                  <c:v>0.88000100000000003</c:v>
                </c:pt>
                <c:pt idx="44">
                  <c:v>0.90000100000000005</c:v>
                </c:pt>
                <c:pt idx="45">
                  <c:v>0.92000100000000007</c:v>
                </c:pt>
                <c:pt idx="46">
                  <c:v>0.94000099999999998</c:v>
                </c:pt>
                <c:pt idx="47">
                  <c:v>0.96000099999999999</c:v>
                </c:pt>
                <c:pt idx="48">
                  <c:v>0.98000100000000001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</c:numCache>
            </c:numRef>
          </c:xVal>
          <c:yVal>
            <c:numRef>
              <c:f>'Resumen-2 (2)'!$P$10:$P$109</c:f>
              <c:numCache>
                <c:formatCode>0</c:formatCode>
                <c:ptCount val="100"/>
                <c:pt idx="0">
                  <c:v>0.68609830768374902</c:v>
                </c:pt>
                <c:pt idx="1">
                  <c:v>1.8867231780508587</c:v>
                </c:pt>
                <c:pt idx="2">
                  <c:v>3.9449666450154321</c:v>
                </c:pt>
                <c:pt idx="3">
                  <c:v>4.6312193209592021</c:v>
                </c:pt>
                <c:pt idx="4">
                  <c:v>7.2040236546649199</c:v>
                </c:pt>
                <c:pt idx="5">
                  <c:v>6.0033816322689182</c:v>
                </c:pt>
                <c:pt idx="6">
                  <c:v>8.7477062548883513</c:v>
                </c:pt>
                <c:pt idx="7">
                  <c:v>12.69267289990378</c:v>
                </c:pt>
                <c:pt idx="8">
                  <c:v>16.466290776294414</c:v>
                </c:pt>
                <c:pt idx="9">
                  <c:v>16.294770487380699</c:v>
                </c:pt>
                <c:pt idx="10">
                  <c:v>19.724833225077163</c:v>
                </c:pt>
                <c:pt idx="11">
                  <c:v>23.155239003351447</c:v>
                </c:pt>
                <c:pt idx="12">
                  <c:v>30.873652004468596</c:v>
                </c:pt>
                <c:pt idx="13">
                  <c:v>36.876862116448606</c:v>
                </c:pt>
                <c:pt idx="14">
                  <c:v>38.420544716672033</c:v>
                </c:pt>
                <c:pt idx="15">
                  <c:v>50.771720721348601</c:v>
                </c:pt>
                <c:pt idx="16">
                  <c:v>51.972362743744604</c:v>
                </c:pt>
                <c:pt idx="17">
                  <c:v>64.321823545532055</c:v>
                </c:pt>
                <c:pt idx="18">
                  <c:v>74.098480013613766</c:v>
                </c:pt>
                <c:pt idx="19">
                  <c:v>81.130811859076076</c:v>
                </c:pt>
                <c:pt idx="20">
                  <c:v>104.80232693205778</c:v>
                </c:pt>
                <c:pt idx="21">
                  <c:v>115.26506455579437</c:v>
                </c:pt>
                <c:pt idx="22">
                  <c:v>127.27148477975436</c:v>
                </c:pt>
                <c:pt idx="23">
                  <c:v>153.3442838975281</c:v>
                </c:pt>
                <c:pt idx="24">
                  <c:v>163.29246065452352</c:v>
                </c:pt>
                <c:pt idx="25">
                  <c:v>189.186878671827</c:v>
                </c:pt>
                <c:pt idx="26">
                  <c:v>213.88580027540189</c:v>
                </c:pt>
                <c:pt idx="27">
                  <c:v>236.86951898983961</c:v>
                </c:pt>
                <c:pt idx="28">
                  <c:v>258.66974771077275</c:v>
                </c:pt>
                <c:pt idx="29">
                  <c:v>295.88965040504877</c:v>
                </c:pt>
                <c:pt idx="30">
                  <c:v>333.9671545438934</c:v>
                </c:pt>
                <c:pt idx="31">
                  <c:v>352.14830516874707</c:v>
                </c:pt>
                <c:pt idx="32">
                  <c:v>389.88276872976422</c:v>
                </c:pt>
                <c:pt idx="33">
                  <c:v>411.49432513289224</c:v>
                </c:pt>
                <c:pt idx="34">
                  <c:v>419.72729900075058</c:v>
                </c:pt>
                <c:pt idx="35">
                  <c:v>431.56219893579686</c:v>
                </c:pt>
                <c:pt idx="36">
                  <c:v>449.57182927173687</c:v>
                </c:pt>
                <c:pt idx="37">
                  <c:v>447.17054522694485</c:v>
                </c:pt>
                <c:pt idx="38">
                  <c:v>437.73692933669059</c:v>
                </c:pt>
                <c:pt idx="39">
                  <c:v>402.74679039829283</c:v>
                </c:pt>
                <c:pt idx="40">
                  <c:v>376.84722677232196</c:v>
                </c:pt>
                <c:pt idx="41">
                  <c:v>354.54958921353915</c:v>
                </c:pt>
                <c:pt idx="42">
                  <c:v>308.23911120683624</c:v>
                </c:pt>
                <c:pt idx="43">
                  <c:v>261.92863320013328</c:v>
                </c:pt>
                <c:pt idx="44">
                  <c:v>214.74340171997042</c:v>
                </c:pt>
                <c:pt idx="45">
                  <c:v>168.95263018867612</c:v>
                </c:pt>
                <c:pt idx="46">
                  <c:v>127.6145253575818</c:v>
                </c:pt>
                <c:pt idx="47">
                  <c:v>101.5434414426972</c:v>
                </c:pt>
                <c:pt idx="48">
                  <c:v>71.525675679908062</c:v>
                </c:pt>
                <c:pt idx="49">
                  <c:v>43.394633095169752</c:v>
                </c:pt>
                <c:pt idx="50">
                  <c:v>29.673009982072596</c:v>
                </c:pt>
                <c:pt idx="51">
                  <c:v>13.893486442588696</c:v>
                </c:pt>
                <c:pt idx="52">
                  <c:v>9.6053076994569224</c:v>
                </c:pt>
                <c:pt idx="53">
                  <c:v>4.8027396098729174</c:v>
                </c:pt>
                <c:pt idx="54">
                  <c:v>1.8867231780508587</c:v>
                </c:pt>
                <c:pt idx="55">
                  <c:v>0.85761859659746353</c:v>
                </c:pt>
                <c:pt idx="56">
                  <c:v>0.34304057782742886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8C7-405F-80A7-BF487D806F91}"/>
            </c:ext>
          </c:extLst>
        </c:ser>
        <c:ser>
          <c:idx val="5"/>
          <c:order val="2"/>
          <c:tx>
            <c:v>.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'Resumen-2 (2)'!$Q$2:$Q$3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'Resumen-2 (2)'!$S$2:$S$3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8C7-405F-80A7-BF487D806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07456"/>
        <c:axId val="123913728"/>
      </c:scatterChart>
      <c:valAx>
        <c:axId val="123907456"/>
        <c:scaling>
          <c:orientation val="minMax"/>
          <c:max val="2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800" b="0"/>
                  <a:t>Distance from surface (µm)</a:t>
                </a:r>
              </a:p>
            </c:rich>
          </c:tx>
          <c:layout>
            <c:manualLayout>
              <c:xMode val="edge"/>
              <c:yMode val="edge"/>
              <c:x val="0.31762036875713739"/>
              <c:y val="0.9120343779836434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913728"/>
        <c:crosses val="autoZero"/>
        <c:crossBetween val="midCat"/>
        <c:majorUnit val="0.5"/>
      </c:valAx>
      <c:valAx>
        <c:axId val="123913728"/>
        <c:scaling>
          <c:orientation val="minMax"/>
          <c:max val="1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/>
                  <a:t>Injected interstitials (appm)</a:t>
                </a:r>
              </a:p>
            </c:rich>
          </c:tx>
          <c:layout>
            <c:manualLayout>
              <c:xMode val="edge"/>
              <c:yMode val="edge"/>
              <c:x val="2.2606897146175402E-3"/>
              <c:y val="5.6476513132973187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907456"/>
        <c:crosses val="autoZero"/>
        <c:crossBetween val="midCat"/>
        <c:majorUnit val="200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6943977665986973"/>
          <c:y val="6.9717678877020059E-2"/>
          <c:w val="0.24147763652448473"/>
          <c:h val="0.15775222355733912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28114108687233"/>
          <c:y val="2.8441709349438116E-2"/>
          <c:w val="0.72601275762660811"/>
          <c:h val="0.81703218408378564"/>
        </c:manualLayout>
      </c:layout>
      <c:scatterChart>
        <c:scatterStyle val="lineMarker"/>
        <c:varyColors val="0"/>
        <c:ser>
          <c:idx val="0"/>
          <c:order val="0"/>
          <c:tx>
            <c:v>Displacement damage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'5MeV'!$B$10:$B$109</c:f>
              <c:numCache>
                <c:formatCode>0.000</c:formatCode>
                <c:ptCount val="100"/>
                <c:pt idx="0">
                  <c:v>2.5000999999999999E-2</c:v>
                </c:pt>
                <c:pt idx="1">
                  <c:v>5.0000999999999997E-2</c:v>
                </c:pt>
                <c:pt idx="2">
                  <c:v>7.5000999999999998E-2</c:v>
                </c:pt>
                <c:pt idx="3">
                  <c:v>0.10000099999999999</c:v>
                </c:pt>
                <c:pt idx="4">
                  <c:v>0.125001</c:v>
                </c:pt>
                <c:pt idx="5">
                  <c:v>0.150001</c:v>
                </c:pt>
                <c:pt idx="6">
                  <c:v>0.17500099999999999</c:v>
                </c:pt>
                <c:pt idx="7">
                  <c:v>0.20000100000000001</c:v>
                </c:pt>
                <c:pt idx="8">
                  <c:v>0.22500100000000003</c:v>
                </c:pt>
                <c:pt idx="9">
                  <c:v>0.25000100000000003</c:v>
                </c:pt>
                <c:pt idx="10">
                  <c:v>0.275001</c:v>
                </c:pt>
                <c:pt idx="11">
                  <c:v>0.30000100000000002</c:v>
                </c:pt>
                <c:pt idx="12">
                  <c:v>0.32500100000000004</c:v>
                </c:pt>
                <c:pt idx="13">
                  <c:v>0.35000100000000001</c:v>
                </c:pt>
                <c:pt idx="14">
                  <c:v>0.37500100000000003</c:v>
                </c:pt>
                <c:pt idx="15">
                  <c:v>0.400001</c:v>
                </c:pt>
                <c:pt idx="16">
                  <c:v>0.42500100000000002</c:v>
                </c:pt>
                <c:pt idx="17">
                  <c:v>0.45000100000000004</c:v>
                </c:pt>
                <c:pt idx="18">
                  <c:v>0.47500100000000001</c:v>
                </c:pt>
                <c:pt idx="19">
                  <c:v>0.50000100000000003</c:v>
                </c:pt>
                <c:pt idx="20">
                  <c:v>0.52500100000000005</c:v>
                </c:pt>
                <c:pt idx="21">
                  <c:v>0.55000100000000007</c:v>
                </c:pt>
                <c:pt idx="22">
                  <c:v>0.57500099999999998</c:v>
                </c:pt>
                <c:pt idx="23">
                  <c:v>0.60000100000000001</c:v>
                </c:pt>
                <c:pt idx="24">
                  <c:v>0.62500100000000003</c:v>
                </c:pt>
                <c:pt idx="25">
                  <c:v>0.65000100000000005</c:v>
                </c:pt>
                <c:pt idx="26">
                  <c:v>0.67500100000000007</c:v>
                </c:pt>
                <c:pt idx="27">
                  <c:v>0.70000099999999998</c:v>
                </c:pt>
                <c:pt idx="28">
                  <c:v>0.72500100000000001</c:v>
                </c:pt>
                <c:pt idx="29">
                  <c:v>0.75000100000000003</c:v>
                </c:pt>
                <c:pt idx="30">
                  <c:v>0.77500100000000005</c:v>
                </c:pt>
                <c:pt idx="31">
                  <c:v>0.80000100000000007</c:v>
                </c:pt>
                <c:pt idx="32">
                  <c:v>0.82500099999999998</c:v>
                </c:pt>
                <c:pt idx="33">
                  <c:v>0.85000100000000001</c:v>
                </c:pt>
                <c:pt idx="34">
                  <c:v>0.87500100000000003</c:v>
                </c:pt>
                <c:pt idx="35">
                  <c:v>0.90000100000000005</c:v>
                </c:pt>
                <c:pt idx="36">
                  <c:v>0.92500100000000007</c:v>
                </c:pt>
                <c:pt idx="37">
                  <c:v>0.95000099999999998</c:v>
                </c:pt>
                <c:pt idx="38">
                  <c:v>0.97500100000000001</c:v>
                </c:pt>
                <c:pt idx="39">
                  <c:v>1</c:v>
                </c:pt>
                <c:pt idx="40">
                  <c:v>1.0249999999999999</c:v>
                </c:pt>
                <c:pt idx="41">
                  <c:v>1.05</c:v>
                </c:pt>
                <c:pt idx="42">
                  <c:v>1.075</c:v>
                </c:pt>
                <c:pt idx="43">
                  <c:v>1.1000000000000001</c:v>
                </c:pt>
                <c:pt idx="44">
                  <c:v>1.125</c:v>
                </c:pt>
                <c:pt idx="45">
                  <c:v>1.1499999999999999</c:v>
                </c:pt>
                <c:pt idx="46">
                  <c:v>1.175</c:v>
                </c:pt>
                <c:pt idx="47">
                  <c:v>1.2</c:v>
                </c:pt>
                <c:pt idx="48">
                  <c:v>1.2250000000000001</c:v>
                </c:pt>
                <c:pt idx="49">
                  <c:v>1.25</c:v>
                </c:pt>
                <c:pt idx="50">
                  <c:v>1.2749999999999999</c:v>
                </c:pt>
                <c:pt idx="51">
                  <c:v>1.3</c:v>
                </c:pt>
                <c:pt idx="52">
                  <c:v>1.325</c:v>
                </c:pt>
                <c:pt idx="53">
                  <c:v>1.35</c:v>
                </c:pt>
                <c:pt idx="54">
                  <c:v>1.375</c:v>
                </c:pt>
                <c:pt idx="55">
                  <c:v>1.4</c:v>
                </c:pt>
                <c:pt idx="56">
                  <c:v>1.425</c:v>
                </c:pt>
                <c:pt idx="57">
                  <c:v>1.45</c:v>
                </c:pt>
                <c:pt idx="58">
                  <c:v>1.4750000000000001</c:v>
                </c:pt>
                <c:pt idx="59">
                  <c:v>1.5</c:v>
                </c:pt>
                <c:pt idx="60">
                  <c:v>1.5249999999999999</c:v>
                </c:pt>
                <c:pt idx="61">
                  <c:v>1.55</c:v>
                </c:pt>
                <c:pt idx="62">
                  <c:v>1.575</c:v>
                </c:pt>
                <c:pt idx="63">
                  <c:v>1.6</c:v>
                </c:pt>
                <c:pt idx="64">
                  <c:v>1.625</c:v>
                </c:pt>
                <c:pt idx="65">
                  <c:v>1.65</c:v>
                </c:pt>
                <c:pt idx="66">
                  <c:v>1.675</c:v>
                </c:pt>
                <c:pt idx="67">
                  <c:v>1.7</c:v>
                </c:pt>
                <c:pt idx="68">
                  <c:v>1.7250000000000001</c:v>
                </c:pt>
                <c:pt idx="69">
                  <c:v>1.75</c:v>
                </c:pt>
                <c:pt idx="70">
                  <c:v>1.7749999999999999</c:v>
                </c:pt>
                <c:pt idx="71">
                  <c:v>1.8</c:v>
                </c:pt>
                <c:pt idx="72">
                  <c:v>1.825</c:v>
                </c:pt>
                <c:pt idx="73">
                  <c:v>1.85</c:v>
                </c:pt>
                <c:pt idx="74">
                  <c:v>1.875</c:v>
                </c:pt>
                <c:pt idx="75">
                  <c:v>1.9</c:v>
                </c:pt>
                <c:pt idx="76">
                  <c:v>1.925</c:v>
                </c:pt>
                <c:pt idx="77">
                  <c:v>1.95</c:v>
                </c:pt>
                <c:pt idx="78">
                  <c:v>1.9750000000000001</c:v>
                </c:pt>
                <c:pt idx="79">
                  <c:v>2</c:v>
                </c:pt>
                <c:pt idx="80">
                  <c:v>2.0249999999999999</c:v>
                </c:pt>
                <c:pt idx="81">
                  <c:v>2.0499999999999998</c:v>
                </c:pt>
                <c:pt idx="82">
                  <c:v>2.0750000000000002</c:v>
                </c:pt>
                <c:pt idx="83">
                  <c:v>2.1</c:v>
                </c:pt>
                <c:pt idx="84">
                  <c:v>2.125</c:v>
                </c:pt>
                <c:pt idx="85">
                  <c:v>2.15</c:v>
                </c:pt>
                <c:pt idx="86">
                  <c:v>2.1749999999999998</c:v>
                </c:pt>
                <c:pt idx="87">
                  <c:v>2.2000000000000002</c:v>
                </c:pt>
                <c:pt idx="88">
                  <c:v>2.2250000000000001</c:v>
                </c:pt>
                <c:pt idx="89">
                  <c:v>2.25</c:v>
                </c:pt>
                <c:pt idx="90">
                  <c:v>2.2749999999999999</c:v>
                </c:pt>
                <c:pt idx="91">
                  <c:v>2.2999999999999998</c:v>
                </c:pt>
                <c:pt idx="92">
                  <c:v>2.3250000000000002</c:v>
                </c:pt>
                <c:pt idx="93">
                  <c:v>2.35</c:v>
                </c:pt>
                <c:pt idx="94">
                  <c:v>2.375</c:v>
                </c:pt>
                <c:pt idx="95">
                  <c:v>2.4</c:v>
                </c:pt>
                <c:pt idx="96">
                  <c:v>2.4249999999999998</c:v>
                </c:pt>
                <c:pt idx="97">
                  <c:v>2.4500000000000002</c:v>
                </c:pt>
                <c:pt idx="98">
                  <c:v>2.4750000000000001</c:v>
                </c:pt>
                <c:pt idx="99">
                  <c:v>2.5</c:v>
                </c:pt>
              </c:numCache>
            </c:numRef>
          </c:xVal>
          <c:yVal>
            <c:numRef>
              <c:f>'5MeV'!$G$10:$G$109</c:f>
              <c:numCache>
                <c:formatCode>0.00</c:formatCode>
                <c:ptCount val="100"/>
                <c:pt idx="0">
                  <c:v>0.58136668553126847</c:v>
                </c:pt>
                <c:pt idx="1">
                  <c:v>0.61808493460358471</c:v>
                </c:pt>
                <c:pt idx="2">
                  <c:v>0.66745824835117618</c:v>
                </c:pt>
                <c:pt idx="3">
                  <c:v>0.65982513925054742</c:v>
                </c:pt>
                <c:pt idx="4">
                  <c:v>0.68999637862353203</c:v>
                </c:pt>
                <c:pt idx="5">
                  <c:v>0.68761128678009475</c:v>
                </c:pt>
                <c:pt idx="6">
                  <c:v>0.72156788356412427</c:v>
                </c:pt>
                <c:pt idx="7">
                  <c:v>0.7385428897957137</c:v>
                </c:pt>
                <c:pt idx="8">
                  <c:v>0.76845012925648915</c:v>
                </c:pt>
                <c:pt idx="9">
                  <c:v>0.78422490785870058</c:v>
                </c:pt>
                <c:pt idx="10">
                  <c:v>0.80492413137914876</c:v>
                </c:pt>
                <c:pt idx="11">
                  <c:v>0.80277670216451702</c:v>
                </c:pt>
                <c:pt idx="12">
                  <c:v>0.81596415621144458</c:v>
                </c:pt>
                <c:pt idx="13">
                  <c:v>0.83942158309020987</c:v>
                </c:pt>
                <c:pt idx="14">
                  <c:v>0.85660477927632039</c:v>
                </c:pt>
                <c:pt idx="15">
                  <c:v>0.89963457019277948</c:v>
                </c:pt>
                <c:pt idx="16">
                  <c:v>0.89761036183978471</c:v>
                </c:pt>
                <c:pt idx="17">
                  <c:v>0.95187049581503702</c:v>
                </c:pt>
                <c:pt idx="18">
                  <c:v>0.93925086105672095</c:v>
                </c:pt>
                <c:pt idx="19">
                  <c:v>0.97535520059447012</c:v>
                </c:pt>
                <c:pt idx="20">
                  <c:v>1.0313344693899629</c:v>
                </c:pt>
                <c:pt idx="21">
                  <c:v>1.0568565511640919</c:v>
                </c:pt>
                <c:pt idx="22">
                  <c:v>1.0892009299569352</c:v>
                </c:pt>
                <c:pt idx="23">
                  <c:v>1.1127232594269447</c:v>
                </c:pt>
                <c:pt idx="24">
                  <c:v>1.1734868211682781</c:v>
                </c:pt>
                <c:pt idx="25">
                  <c:v>1.2006135959954789</c:v>
                </c:pt>
                <c:pt idx="26">
                  <c:v>1.2341622784258457</c:v>
                </c:pt>
                <c:pt idx="27">
                  <c:v>1.2591259470840079</c:v>
                </c:pt>
                <c:pt idx="28">
                  <c:v>1.3114744332389057</c:v>
                </c:pt>
                <c:pt idx="29">
                  <c:v>1.3385889800416693</c:v>
                </c:pt>
                <c:pt idx="30">
                  <c:v>1.4250345284920809</c:v>
                </c:pt>
                <c:pt idx="31">
                  <c:v>1.4732308165028167</c:v>
                </c:pt>
                <c:pt idx="32">
                  <c:v>1.4750204976178869</c:v>
                </c:pt>
                <c:pt idx="33">
                  <c:v>1.5750764643451187</c:v>
                </c:pt>
                <c:pt idx="34">
                  <c:v>1.6416665229612513</c:v>
                </c:pt>
                <c:pt idx="35">
                  <c:v>1.699862199570765</c:v>
                </c:pt>
                <c:pt idx="36">
                  <c:v>1.7353717554583237</c:v>
                </c:pt>
                <c:pt idx="37">
                  <c:v>1.8274951832557589</c:v>
                </c:pt>
                <c:pt idx="38">
                  <c:v>1.8922839598105599</c:v>
                </c:pt>
                <c:pt idx="39">
                  <c:v>1.9376424055345922</c:v>
                </c:pt>
                <c:pt idx="40">
                  <c:v>2.0322220985484711</c:v>
                </c:pt>
                <c:pt idx="41">
                  <c:v>2.0936152467787781</c:v>
                </c:pt>
                <c:pt idx="42">
                  <c:v>2.1649011803178966</c:v>
                </c:pt>
                <c:pt idx="43">
                  <c:v>2.2469427587363744</c:v>
                </c:pt>
                <c:pt idx="44">
                  <c:v>2.3128847320573338</c:v>
                </c:pt>
                <c:pt idx="45">
                  <c:v>2.3345468341174422</c:v>
                </c:pt>
                <c:pt idx="46">
                  <c:v>2.4519932463680414</c:v>
                </c:pt>
                <c:pt idx="47">
                  <c:v>2.5235071228242347</c:v>
                </c:pt>
                <c:pt idx="48">
                  <c:v>2.5884489064540452</c:v>
                </c:pt>
                <c:pt idx="49">
                  <c:v>2.6031601604693053</c:v>
                </c:pt>
                <c:pt idx="50">
                  <c:v>2.6085135268601101</c:v>
                </c:pt>
                <c:pt idx="51">
                  <c:v>2.6563172639325017</c:v>
                </c:pt>
                <c:pt idx="52">
                  <c:v>2.5930209334372196</c:v>
                </c:pt>
                <c:pt idx="53">
                  <c:v>2.5765297180186209</c:v>
                </c:pt>
                <c:pt idx="54">
                  <c:v>2.5154871064888487</c:v>
                </c:pt>
                <c:pt idx="55">
                  <c:v>2.4022518377309807</c:v>
                </c:pt>
                <c:pt idx="56">
                  <c:v>2.3157692916681691</c:v>
                </c:pt>
                <c:pt idx="57">
                  <c:v>2.1795547431409408</c:v>
                </c:pt>
                <c:pt idx="58">
                  <c:v>2.0129758151624371</c:v>
                </c:pt>
                <c:pt idx="59">
                  <c:v>1.8013986978721668</c:v>
                </c:pt>
                <c:pt idx="60">
                  <c:v>1.6160086787619596</c:v>
                </c:pt>
                <c:pt idx="61">
                  <c:v>1.4103803385908613</c:v>
                </c:pt>
                <c:pt idx="62">
                  <c:v>1.1590204411808511</c:v>
                </c:pt>
                <c:pt idx="63">
                  <c:v>0.96718844796583703</c:v>
                </c:pt>
                <c:pt idx="64">
                  <c:v>0.80039944879828295</c:v>
                </c:pt>
                <c:pt idx="65">
                  <c:v>0.58601521605194717</c:v>
                </c:pt>
                <c:pt idx="66">
                  <c:v>0.42597950394980866</c:v>
                </c:pt>
                <c:pt idx="67">
                  <c:v>0.31265493925964016</c:v>
                </c:pt>
                <c:pt idx="68">
                  <c:v>0.20853290357575652</c:v>
                </c:pt>
                <c:pt idx="69">
                  <c:v>0.1384765135707556</c:v>
                </c:pt>
                <c:pt idx="70">
                  <c:v>8.9759876089352375E-2</c:v>
                </c:pt>
                <c:pt idx="71">
                  <c:v>4.4512893511151806E-2</c:v>
                </c:pt>
                <c:pt idx="72">
                  <c:v>2.4416690312739565E-2</c:v>
                </c:pt>
                <c:pt idx="73">
                  <c:v>1.1257655448760657E-2</c:v>
                </c:pt>
                <c:pt idx="74">
                  <c:v>6.7881400704522341E-3</c:v>
                </c:pt>
                <c:pt idx="75">
                  <c:v>2.708870491111951E-3</c:v>
                </c:pt>
                <c:pt idx="76">
                  <c:v>1.1629337225398547E-3</c:v>
                </c:pt>
                <c:pt idx="77">
                  <c:v>5.6843755633905499E-4</c:v>
                </c:pt>
                <c:pt idx="78">
                  <c:v>3.2603145737671258E-4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A1-4F43-BF77-1B1919A92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58944"/>
        <c:axId val="120260864"/>
      </c:scatterChart>
      <c:scatterChart>
        <c:scatterStyle val="lineMarker"/>
        <c:varyColors val="0"/>
        <c:ser>
          <c:idx val="1"/>
          <c:order val="1"/>
          <c:tx>
            <c:v>Injected interstitials</c:v>
          </c:tx>
          <c:spPr>
            <a:ln w="25400">
              <a:prstDash val="lgDash"/>
            </a:ln>
          </c:spPr>
          <c:marker>
            <c:symbol val="none"/>
          </c:marker>
          <c:xVal>
            <c:numRef>
              <c:f>'5MeV'!$B$10:$B$109</c:f>
              <c:numCache>
                <c:formatCode>0.000</c:formatCode>
                <c:ptCount val="100"/>
                <c:pt idx="0">
                  <c:v>2.5000999999999999E-2</c:v>
                </c:pt>
                <c:pt idx="1">
                  <c:v>5.0000999999999997E-2</c:v>
                </c:pt>
                <c:pt idx="2">
                  <c:v>7.5000999999999998E-2</c:v>
                </c:pt>
                <c:pt idx="3">
                  <c:v>0.10000099999999999</c:v>
                </c:pt>
                <c:pt idx="4">
                  <c:v>0.125001</c:v>
                </c:pt>
                <c:pt idx="5">
                  <c:v>0.150001</c:v>
                </c:pt>
                <c:pt idx="6">
                  <c:v>0.17500099999999999</c:v>
                </c:pt>
                <c:pt idx="7">
                  <c:v>0.20000100000000001</c:v>
                </c:pt>
                <c:pt idx="8">
                  <c:v>0.22500100000000003</c:v>
                </c:pt>
                <c:pt idx="9">
                  <c:v>0.25000100000000003</c:v>
                </c:pt>
                <c:pt idx="10">
                  <c:v>0.275001</c:v>
                </c:pt>
                <c:pt idx="11">
                  <c:v>0.30000100000000002</c:v>
                </c:pt>
                <c:pt idx="12">
                  <c:v>0.32500100000000004</c:v>
                </c:pt>
                <c:pt idx="13">
                  <c:v>0.35000100000000001</c:v>
                </c:pt>
                <c:pt idx="14">
                  <c:v>0.37500100000000003</c:v>
                </c:pt>
                <c:pt idx="15">
                  <c:v>0.400001</c:v>
                </c:pt>
                <c:pt idx="16">
                  <c:v>0.42500100000000002</c:v>
                </c:pt>
                <c:pt idx="17">
                  <c:v>0.45000100000000004</c:v>
                </c:pt>
                <c:pt idx="18">
                  <c:v>0.47500100000000001</c:v>
                </c:pt>
                <c:pt idx="19">
                  <c:v>0.50000100000000003</c:v>
                </c:pt>
                <c:pt idx="20">
                  <c:v>0.52500100000000005</c:v>
                </c:pt>
                <c:pt idx="21">
                  <c:v>0.55000100000000007</c:v>
                </c:pt>
                <c:pt idx="22">
                  <c:v>0.57500099999999998</c:v>
                </c:pt>
                <c:pt idx="23">
                  <c:v>0.60000100000000001</c:v>
                </c:pt>
                <c:pt idx="24">
                  <c:v>0.62500100000000003</c:v>
                </c:pt>
                <c:pt idx="25">
                  <c:v>0.65000100000000005</c:v>
                </c:pt>
                <c:pt idx="26">
                  <c:v>0.67500100000000007</c:v>
                </c:pt>
                <c:pt idx="27">
                  <c:v>0.70000099999999998</c:v>
                </c:pt>
                <c:pt idx="28">
                  <c:v>0.72500100000000001</c:v>
                </c:pt>
                <c:pt idx="29">
                  <c:v>0.75000100000000003</c:v>
                </c:pt>
                <c:pt idx="30">
                  <c:v>0.77500100000000005</c:v>
                </c:pt>
                <c:pt idx="31">
                  <c:v>0.80000100000000007</c:v>
                </c:pt>
                <c:pt idx="32">
                  <c:v>0.82500099999999998</c:v>
                </c:pt>
                <c:pt idx="33">
                  <c:v>0.85000100000000001</c:v>
                </c:pt>
                <c:pt idx="34">
                  <c:v>0.87500100000000003</c:v>
                </c:pt>
                <c:pt idx="35">
                  <c:v>0.90000100000000005</c:v>
                </c:pt>
                <c:pt idx="36">
                  <c:v>0.92500100000000007</c:v>
                </c:pt>
                <c:pt idx="37">
                  <c:v>0.95000099999999998</c:v>
                </c:pt>
                <c:pt idx="38">
                  <c:v>0.97500100000000001</c:v>
                </c:pt>
                <c:pt idx="39">
                  <c:v>1</c:v>
                </c:pt>
                <c:pt idx="40">
                  <c:v>1.0249999999999999</c:v>
                </c:pt>
                <c:pt idx="41">
                  <c:v>1.05</c:v>
                </c:pt>
                <c:pt idx="42">
                  <c:v>1.075</c:v>
                </c:pt>
                <c:pt idx="43">
                  <c:v>1.1000000000000001</c:v>
                </c:pt>
                <c:pt idx="44">
                  <c:v>1.125</c:v>
                </c:pt>
                <c:pt idx="45">
                  <c:v>1.1499999999999999</c:v>
                </c:pt>
                <c:pt idx="46">
                  <c:v>1.175</c:v>
                </c:pt>
                <c:pt idx="47">
                  <c:v>1.2</c:v>
                </c:pt>
                <c:pt idx="48">
                  <c:v>1.2250000000000001</c:v>
                </c:pt>
                <c:pt idx="49">
                  <c:v>1.25</c:v>
                </c:pt>
                <c:pt idx="50">
                  <c:v>1.2749999999999999</c:v>
                </c:pt>
                <c:pt idx="51">
                  <c:v>1.3</c:v>
                </c:pt>
                <c:pt idx="52">
                  <c:v>1.325</c:v>
                </c:pt>
                <c:pt idx="53">
                  <c:v>1.35</c:v>
                </c:pt>
                <c:pt idx="54">
                  <c:v>1.375</c:v>
                </c:pt>
                <c:pt idx="55">
                  <c:v>1.4</c:v>
                </c:pt>
                <c:pt idx="56">
                  <c:v>1.425</c:v>
                </c:pt>
                <c:pt idx="57">
                  <c:v>1.45</c:v>
                </c:pt>
                <c:pt idx="58">
                  <c:v>1.4750000000000001</c:v>
                </c:pt>
                <c:pt idx="59">
                  <c:v>1.5</c:v>
                </c:pt>
                <c:pt idx="60">
                  <c:v>1.5249999999999999</c:v>
                </c:pt>
                <c:pt idx="61">
                  <c:v>1.55</c:v>
                </c:pt>
                <c:pt idx="62">
                  <c:v>1.575</c:v>
                </c:pt>
                <c:pt idx="63">
                  <c:v>1.6</c:v>
                </c:pt>
                <c:pt idx="64">
                  <c:v>1.625</c:v>
                </c:pt>
                <c:pt idx="65">
                  <c:v>1.65</c:v>
                </c:pt>
                <c:pt idx="66">
                  <c:v>1.675</c:v>
                </c:pt>
                <c:pt idx="67">
                  <c:v>1.7</c:v>
                </c:pt>
                <c:pt idx="68">
                  <c:v>1.7250000000000001</c:v>
                </c:pt>
                <c:pt idx="69">
                  <c:v>1.75</c:v>
                </c:pt>
                <c:pt idx="70">
                  <c:v>1.7749999999999999</c:v>
                </c:pt>
                <c:pt idx="71">
                  <c:v>1.8</c:v>
                </c:pt>
                <c:pt idx="72">
                  <c:v>1.825</c:v>
                </c:pt>
                <c:pt idx="73">
                  <c:v>1.85</c:v>
                </c:pt>
                <c:pt idx="74">
                  <c:v>1.875</c:v>
                </c:pt>
                <c:pt idx="75">
                  <c:v>1.9</c:v>
                </c:pt>
                <c:pt idx="76">
                  <c:v>1.925</c:v>
                </c:pt>
                <c:pt idx="77">
                  <c:v>1.95</c:v>
                </c:pt>
                <c:pt idx="78">
                  <c:v>1.9750000000000001</c:v>
                </c:pt>
                <c:pt idx="79">
                  <c:v>2</c:v>
                </c:pt>
                <c:pt idx="80">
                  <c:v>2.0249999999999999</c:v>
                </c:pt>
                <c:pt idx="81">
                  <c:v>2.0499999999999998</c:v>
                </c:pt>
                <c:pt idx="82">
                  <c:v>2.0750000000000002</c:v>
                </c:pt>
                <c:pt idx="83">
                  <c:v>2.1</c:v>
                </c:pt>
                <c:pt idx="84">
                  <c:v>2.125</c:v>
                </c:pt>
                <c:pt idx="85">
                  <c:v>2.15</c:v>
                </c:pt>
                <c:pt idx="86">
                  <c:v>2.1749999999999998</c:v>
                </c:pt>
                <c:pt idx="87">
                  <c:v>2.2000000000000002</c:v>
                </c:pt>
                <c:pt idx="88">
                  <c:v>2.2250000000000001</c:v>
                </c:pt>
                <c:pt idx="89">
                  <c:v>2.25</c:v>
                </c:pt>
                <c:pt idx="90">
                  <c:v>2.2749999999999999</c:v>
                </c:pt>
                <c:pt idx="91">
                  <c:v>2.2999999999999998</c:v>
                </c:pt>
                <c:pt idx="92">
                  <c:v>2.3250000000000002</c:v>
                </c:pt>
                <c:pt idx="93">
                  <c:v>2.35</c:v>
                </c:pt>
                <c:pt idx="94">
                  <c:v>2.375</c:v>
                </c:pt>
                <c:pt idx="95">
                  <c:v>2.4</c:v>
                </c:pt>
                <c:pt idx="96">
                  <c:v>2.4249999999999998</c:v>
                </c:pt>
                <c:pt idx="97">
                  <c:v>2.4500000000000002</c:v>
                </c:pt>
                <c:pt idx="98">
                  <c:v>2.4750000000000001</c:v>
                </c:pt>
                <c:pt idx="99">
                  <c:v>2.5</c:v>
                </c:pt>
              </c:numCache>
            </c:numRef>
          </c:xVal>
          <c:yVal>
            <c:numRef>
              <c:f>'5MeV'!$K$10:$K$109</c:f>
              <c:numCache>
                <c:formatCode>0</c:formatCode>
                <c:ptCount val="100"/>
                <c:pt idx="0">
                  <c:v>0</c:v>
                </c:pt>
                <c:pt idx="1">
                  <c:v>0.25083754128917868</c:v>
                </c:pt>
                <c:pt idx="2">
                  <c:v>0.50166254101483199</c:v>
                </c:pt>
                <c:pt idx="3">
                  <c:v>0.50166254101483199</c:v>
                </c:pt>
                <c:pt idx="4">
                  <c:v>1.5050189769533093</c:v>
                </c:pt>
                <c:pt idx="5">
                  <c:v>1.5050189769533093</c:v>
                </c:pt>
                <c:pt idx="6">
                  <c:v>1.5050189769533093</c:v>
                </c:pt>
                <c:pt idx="7">
                  <c:v>1.7558502474607254</c:v>
                </c:pt>
                <c:pt idx="8">
                  <c:v>2.0066815179681416</c:v>
                </c:pt>
                <c:pt idx="9">
                  <c:v>2.2575127884755575</c:v>
                </c:pt>
                <c:pt idx="10">
                  <c:v>3.2608065165964084</c:v>
                </c:pt>
                <c:pt idx="11">
                  <c:v>3.2608065165964084</c:v>
                </c:pt>
                <c:pt idx="12">
                  <c:v>3.0100379539066187</c:v>
                </c:pt>
                <c:pt idx="13">
                  <c:v>3.0100379539066187</c:v>
                </c:pt>
                <c:pt idx="14">
                  <c:v>4.5149628691334884</c:v>
                </c:pt>
                <c:pt idx="15">
                  <c:v>3.0100379539066187</c:v>
                </c:pt>
                <c:pt idx="16">
                  <c:v>6.0199504921779843</c:v>
                </c:pt>
                <c:pt idx="17">
                  <c:v>6.2707817626854006</c:v>
                </c:pt>
                <c:pt idx="18">
                  <c:v>7.0232755742076476</c:v>
                </c:pt>
                <c:pt idx="19">
                  <c:v>7.2741068447150639</c:v>
                </c:pt>
                <c:pt idx="20">
                  <c:v>7.7757693857298964</c:v>
                </c:pt>
                <c:pt idx="21">
                  <c:v>10.033564359384773</c:v>
                </c:pt>
                <c:pt idx="22">
                  <c:v>11.789383252936688</c:v>
                </c:pt>
                <c:pt idx="23">
                  <c:v>12.792708334966351</c:v>
                </c:pt>
                <c:pt idx="24">
                  <c:v>15.050189769533095</c:v>
                </c:pt>
                <c:pt idx="25">
                  <c:v>18.812658827144336</c:v>
                </c:pt>
                <c:pt idx="26">
                  <c:v>20.066815179681409</c:v>
                </c:pt>
                <c:pt idx="27">
                  <c:v>19.063490097651748</c:v>
                </c:pt>
                <c:pt idx="28">
                  <c:v>23.829597776380787</c:v>
                </c:pt>
                <c:pt idx="29">
                  <c:v>29.097054457036521</c:v>
                </c:pt>
                <c:pt idx="30">
                  <c:v>28.846223186529109</c:v>
                </c:pt>
                <c:pt idx="31">
                  <c:v>27.842898104499447</c:v>
                </c:pt>
                <c:pt idx="32">
                  <c:v>41.888822174738472</c:v>
                </c:pt>
                <c:pt idx="33">
                  <c:v>41.888822174738472</c:v>
                </c:pt>
                <c:pt idx="34">
                  <c:v>57.691192216705687</c:v>
                </c:pt>
                <c:pt idx="35">
                  <c:v>67.222780495987493</c:v>
                </c:pt>
                <c:pt idx="36">
                  <c:v>71.988574635628396</c:v>
                </c:pt>
                <c:pt idx="37">
                  <c:v>74.998549881717381</c:v>
                </c:pt>
                <c:pt idx="38">
                  <c:v>75.249381152224814</c:v>
                </c:pt>
                <c:pt idx="39">
                  <c:v>98.078162159280993</c:v>
                </c:pt>
                <c:pt idx="40">
                  <c:v>121.15463904596326</c:v>
                </c:pt>
                <c:pt idx="41">
                  <c:v>131.43872113676736</c:v>
                </c:pt>
                <c:pt idx="42">
                  <c:v>143.47862212112329</c:v>
                </c:pt>
                <c:pt idx="43">
                  <c:v>161.78930486816466</c:v>
                </c:pt>
                <c:pt idx="44">
                  <c:v>188.12658827144335</c:v>
                </c:pt>
                <c:pt idx="45">
                  <c:v>202.67480196087345</c:v>
                </c:pt>
                <c:pt idx="46">
                  <c:v>240.29949253698589</c:v>
                </c:pt>
                <c:pt idx="47">
                  <c:v>271.90423262092031</c:v>
                </c:pt>
                <c:pt idx="48">
                  <c:v>317.80321973289608</c:v>
                </c:pt>
                <c:pt idx="49">
                  <c:v>348.15380346429339</c:v>
                </c:pt>
                <c:pt idx="50">
                  <c:v>372.98609924452757</c:v>
                </c:pt>
                <c:pt idx="51">
                  <c:v>428.41981002666654</c:v>
                </c:pt>
                <c:pt idx="52">
                  <c:v>463.56754180651819</c:v>
                </c:pt>
                <c:pt idx="53">
                  <c:v>510.22215812089752</c:v>
                </c:pt>
                <c:pt idx="54">
                  <c:v>538.56609168823559</c:v>
                </c:pt>
                <c:pt idx="55">
                  <c:v>598.48341143069456</c:v>
                </c:pt>
                <c:pt idx="56">
                  <c:v>613.03162512012466</c:v>
                </c:pt>
                <c:pt idx="57">
                  <c:v>617.29575671875079</c:v>
                </c:pt>
                <c:pt idx="58">
                  <c:v>668.71616717277107</c:v>
                </c:pt>
                <c:pt idx="59">
                  <c:v>646.39218409761099</c:v>
                </c:pt>
                <c:pt idx="60">
                  <c:v>621.81071958788425</c:v>
                </c:pt>
                <c:pt idx="61">
                  <c:v>596.22592999612777</c:v>
                </c:pt>
                <c:pt idx="62">
                  <c:v>549.10100504954698</c:v>
                </c:pt>
                <c:pt idx="63">
                  <c:v>496.92810078400453</c:v>
                </c:pt>
                <c:pt idx="64">
                  <c:v>457.79842258484763</c:v>
                </c:pt>
                <c:pt idx="65">
                  <c:v>370.72861780996089</c:v>
                </c:pt>
                <c:pt idx="66">
                  <c:v>306.77291461233244</c:v>
                </c:pt>
                <c:pt idx="67">
                  <c:v>234.78120458582273</c:v>
                </c:pt>
                <c:pt idx="68">
                  <c:v>184.86578175484692</c:v>
                </c:pt>
                <c:pt idx="69">
                  <c:v>118.89715761139654</c:v>
                </c:pt>
                <c:pt idx="70">
                  <c:v>93.058401358251331</c:v>
                </c:pt>
                <c:pt idx="71">
                  <c:v>50.166254101483204</c:v>
                </c:pt>
                <c:pt idx="72">
                  <c:v>32.106402624949247</c:v>
                </c:pt>
                <c:pt idx="73">
                  <c:v>15.30102104004051</c:v>
                </c:pt>
                <c:pt idx="74">
                  <c:v>8.0269141953254461</c:v>
                </c:pt>
                <c:pt idx="75">
                  <c:v>4.0133003281186559</c:v>
                </c:pt>
                <c:pt idx="76">
                  <c:v>2.2575127884755575</c:v>
                </c:pt>
                <c:pt idx="77">
                  <c:v>0.75249381152224804</c:v>
                </c:pt>
                <c:pt idx="78">
                  <c:v>0.50166254101483199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A1-4F43-BF77-1B1919A928A9}"/>
            </c:ext>
          </c:extLst>
        </c:ser>
        <c:ser>
          <c:idx val="2"/>
          <c:order val="2"/>
          <c:tx>
            <c:v>.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'5MeV'!$T$11:$T$12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'5MeV'!$U$11:$U$12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AA1-4F43-BF77-1B1919A92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73152"/>
        <c:axId val="120271232"/>
      </c:scatterChart>
      <c:valAx>
        <c:axId val="120258944"/>
        <c:scaling>
          <c:orientation val="minMax"/>
          <c:max val="2.5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de-DE" sz="2400" b="0"/>
                  <a:t>Distance from surface (µm)</a:t>
                </a:r>
              </a:p>
            </c:rich>
          </c:tx>
          <c:layout>
            <c:manualLayout>
              <c:xMode val="edge"/>
              <c:yMode val="edge"/>
              <c:x val="0.31033260186738953"/>
              <c:y val="0.93729118568916747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400"/>
            </a:pPr>
            <a:endParaRPr lang="de-DE"/>
          </a:p>
        </c:txPr>
        <c:crossAx val="120260864"/>
        <c:crosses val="autoZero"/>
        <c:crossBetween val="midCat"/>
        <c:majorUnit val="0.5"/>
      </c:valAx>
      <c:valAx>
        <c:axId val="120260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400" b="0"/>
                  <a:t>Displacement damage (dpa)</a:t>
                </a:r>
              </a:p>
            </c:rich>
          </c:tx>
          <c:layout>
            <c:manualLayout>
              <c:xMode val="edge"/>
              <c:yMode val="edge"/>
              <c:x val="1.5667355105202013E-3"/>
              <c:y val="0.15039844048620135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400"/>
            </a:pPr>
            <a:endParaRPr lang="de-DE"/>
          </a:p>
        </c:txPr>
        <c:crossAx val="120258944"/>
        <c:crosses val="autoZero"/>
        <c:crossBetween val="midCat"/>
        <c:majorUnit val="1"/>
      </c:valAx>
      <c:valAx>
        <c:axId val="120271232"/>
        <c:scaling>
          <c:orientation val="minMax"/>
          <c:max val="1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2400" b="0"/>
                  <a:t>Injected interstitials (appm)</a:t>
                </a:r>
              </a:p>
            </c:rich>
          </c:tx>
          <c:layout>
            <c:manualLayout>
              <c:xMode val="edge"/>
              <c:yMode val="edge"/>
              <c:x val="0.95141409577901126"/>
              <c:y val="0.16501995260301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400"/>
            </a:pPr>
            <a:endParaRPr lang="de-DE"/>
          </a:p>
        </c:txPr>
        <c:crossAx val="120273152"/>
        <c:crosses val="max"/>
        <c:crossBetween val="midCat"/>
        <c:majorUnit val="200"/>
      </c:valAx>
      <c:valAx>
        <c:axId val="12027315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20271232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2045038939804656"/>
          <c:y val="3.8261295008026906E-2"/>
          <c:w val="0.36824491200894965"/>
          <c:h val="0.10874581454017276"/>
        </c:manualLayout>
      </c:layout>
      <c:overlay val="0"/>
      <c:txPr>
        <a:bodyPr/>
        <a:lstStyle/>
        <a:p>
          <a:pPr>
            <a:defRPr sz="24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28114108687233"/>
          <c:y val="2.8441709349438116E-2"/>
          <c:w val="0.72601275762660811"/>
          <c:h val="0.81703218408378564"/>
        </c:manualLayout>
      </c:layout>
      <c:scatterChart>
        <c:scatterStyle val="lineMarker"/>
        <c:varyColors val="0"/>
        <c:ser>
          <c:idx val="0"/>
          <c:order val="0"/>
          <c:tx>
            <c:v>Displacement damage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'2MeV'!$B$10:$B$109</c:f>
              <c:numCache>
                <c:formatCode>0.000</c:formatCode>
                <c:ptCount val="100"/>
                <c:pt idx="0">
                  <c:v>2.0000999999999998E-2</c:v>
                </c:pt>
                <c:pt idx="1">
                  <c:v>4.0001000000000002E-2</c:v>
                </c:pt>
                <c:pt idx="2">
                  <c:v>6.0000999999999999E-2</c:v>
                </c:pt>
                <c:pt idx="3">
                  <c:v>8.0001000000000003E-2</c:v>
                </c:pt>
                <c:pt idx="4">
                  <c:v>0.10000099999999999</c:v>
                </c:pt>
                <c:pt idx="5">
                  <c:v>0.120001</c:v>
                </c:pt>
                <c:pt idx="6">
                  <c:v>0.14000099999999999</c:v>
                </c:pt>
                <c:pt idx="7">
                  <c:v>0.160001</c:v>
                </c:pt>
                <c:pt idx="8">
                  <c:v>0.18000099999999999</c:v>
                </c:pt>
                <c:pt idx="9">
                  <c:v>0.20000100000000001</c:v>
                </c:pt>
                <c:pt idx="10">
                  <c:v>0.22000100000000003</c:v>
                </c:pt>
                <c:pt idx="11">
                  <c:v>0.24000100000000002</c:v>
                </c:pt>
                <c:pt idx="12">
                  <c:v>0.26000100000000004</c:v>
                </c:pt>
                <c:pt idx="13">
                  <c:v>0.280001</c:v>
                </c:pt>
                <c:pt idx="14">
                  <c:v>0.30000100000000002</c:v>
                </c:pt>
                <c:pt idx="15">
                  <c:v>0.32000100000000004</c:v>
                </c:pt>
                <c:pt idx="16">
                  <c:v>0.340001</c:v>
                </c:pt>
                <c:pt idx="17">
                  <c:v>0.36000100000000002</c:v>
                </c:pt>
                <c:pt idx="18">
                  <c:v>0.38000100000000003</c:v>
                </c:pt>
                <c:pt idx="19">
                  <c:v>0.400001</c:v>
                </c:pt>
                <c:pt idx="20">
                  <c:v>0.42000100000000001</c:v>
                </c:pt>
                <c:pt idx="21">
                  <c:v>0.44000100000000003</c:v>
                </c:pt>
                <c:pt idx="22">
                  <c:v>0.46000100000000005</c:v>
                </c:pt>
                <c:pt idx="23">
                  <c:v>0.48000100000000001</c:v>
                </c:pt>
                <c:pt idx="24">
                  <c:v>0.50000100000000003</c:v>
                </c:pt>
                <c:pt idx="25">
                  <c:v>0.52000100000000005</c:v>
                </c:pt>
                <c:pt idx="26">
                  <c:v>0.54000100000000006</c:v>
                </c:pt>
                <c:pt idx="27">
                  <c:v>0.56000099999999997</c:v>
                </c:pt>
                <c:pt idx="28">
                  <c:v>0.58000099999999999</c:v>
                </c:pt>
                <c:pt idx="29">
                  <c:v>0.60000100000000001</c:v>
                </c:pt>
                <c:pt idx="30">
                  <c:v>0.62000100000000002</c:v>
                </c:pt>
                <c:pt idx="31">
                  <c:v>0.64000100000000004</c:v>
                </c:pt>
                <c:pt idx="32">
                  <c:v>0.66000100000000006</c:v>
                </c:pt>
                <c:pt idx="33">
                  <c:v>0.68000099999999997</c:v>
                </c:pt>
                <c:pt idx="34">
                  <c:v>0.70000099999999998</c:v>
                </c:pt>
                <c:pt idx="35">
                  <c:v>0.720001</c:v>
                </c:pt>
                <c:pt idx="36">
                  <c:v>0.74000100000000002</c:v>
                </c:pt>
                <c:pt idx="37">
                  <c:v>0.76000100000000004</c:v>
                </c:pt>
                <c:pt idx="38">
                  <c:v>0.78000100000000006</c:v>
                </c:pt>
                <c:pt idx="39">
                  <c:v>0.80000100000000007</c:v>
                </c:pt>
                <c:pt idx="40">
                  <c:v>0.82000099999999998</c:v>
                </c:pt>
                <c:pt idx="41">
                  <c:v>0.840001</c:v>
                </c:pt>
                <c:pt idx="42">
                  <c:v>0.86000100000000002</c:v>
                </c:pt>
                <c:pt idx="43">
                  <c:v>0.88000100000000003</c:v>
                </c:pt>
                <c:pt idx="44">
                  <c:v>0.90000100000000005</c:v>
                </c:pt>
                <c:pt idx="45">
                  <c:v>0.92000100000000007</c:v>
                </c:pt>
                <c:pt idx="46">
                  <c:v>0.94000099999999998</c:v>
                </c:pt>
                <c:pt idx="47">
                  <c:v>0.96000099999999999</c:v>
                </c:pt>
                <c:pt idx="48">
                  <c:v>0.98000100000000001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</c:numCache>
            </c:numRef>
          </c:xVal>
          <c:yVal>
            <c:numRef>
              <c:f>'2MeV'!$G$10:$G$109</c:f>
              <c:numCache>
                <c:formatCode>0.00</c:formatCode>
                <c:ptCount val="100"/>
                <c:pt idx="0">
                  <c:v>1.1791054416276443</c:v>
                </c:pt>
                <c:pt idx="1">
                  <c:v>1.247991546986184</c:v>
                </c:pt>
                <c:pt idx="2">
                  <c:v>1.3013662465765452</c:v>
                </c:pt>
                <c:pt idx="3">
                  <c:v>1.3622959840345896</c:v>
                </c:pt>
                <c:pt idx="4">
                  <c:v>1.390038236091798</c:v>
                </c:pt>
                <c:pt idx="5">
                  <c:v>1.4492014943272942</c:v>
                </c:pt>
                <c:pt idx="6">
                  <c:v>1.4874134436154818</c:v>
                </c:pt>
                <c:pt idx="7">
                  <c:v>1.5565622947298783</c:v>
                </c:pt>
                <c:pt idx="8">
                  <c:v>1.6269687511267814</c:v>
                </c:pt>
                <c:pt idx="9">
                  <c:v>1.7306843460907164</c:v>
                </c:pt>
                <c:pt idx="10">
                  <c:v>1.7289987599529064</c:v>
                </c:pt>
                <c:pt idx="11">
                  <c:v>1.7931526198542356</c:v>
                </c:pt>
                <c:pt idx="12">
                  <c:v>1.843687595923365</c:v>
                </c:pt>
                <c:pt idx="13">
                  <c:v>1.9273909315089539</c:v>
                </c:pt>
                <c:pt idx="14">
                  <c:v>1.9818818302530732</c:v>
                </c:pt>
                <c:pt idx="15">
                  <c:v>2.0116423334206019</c:v>
                </c:pt>
                <c:pt idx="16">
                  <c:v>2.1436473061505397</c:v>
                </c:pt>
                <c:pt idx="17">
                  <c:v>2.2079541731268781</c:v>
                </c:pt>
                <c:pt idx="18">
                  <c:v>2.2774582640281307</c:v>
                </c:pt>
                <c:pt idx="19">
                  <c:v>2.3800764721835961</c:v>
                </c:pt>
                <c:pt idx="20">
                  <c:v>2.4549919342069577</c:v>
                </c:pt>
                <c:pt idx="21">
                  <c:v>2.5768802547191556</c:v>
                </c:pt>
                <c:pt idx="22">
                  <c:v>2.6562752496946915</c:v>
                </c:pt>
                <c:pt idx="23">
                  <c:v>2.6728501800498217</c:v>
                </c:pt>
                <c:pt idx="24">
                  <c:v>2.7750187731529019</c:v>
                </c:pt>
                <c:pt idx="25">
                  <c:v>2.8350806344149908</c:v>
                </c:pt>
                <c:pt idx="26">
                  <c:v>2.8738368875601799</c:v>
                </c:pt>
                <c:pt idx="27">
                  <c:v>2.959447167879802</c:v>
                </c:pt>
                <c:pt idx="28">
                  <c:v>2.9073959167804553</c:v>
                </c:pt>
                <c:pt idx="29">
                  <c:v>2.9283039573336009</c:v>
                </c:pt>
                <c:pt idx="30">
                  <c:v>2.9508599593339802</c:v>
                </c:pt>
                <c:pt idx="31">
                  <c:v>2.8494557745277711</c:v>
                </c:pt>
                <c:pt idx="32">
                  <c:v>2.8426595012533729</c:v>
                </c:pt>
                <c:pt idx="33">
                  <c:v>2.6970974118915971</c:v>
                </c:pt>
                <c:pt idx="34">
                  <c:v>2.551019550729841</c:v>
                </c:pt>
                <c:pt idx="35">
                  <c:v>2.3546155305316527</c:v>
                </c:pt>
                <c:pt idx="36">
                  <c:v>2.2214862066316652</c:v>
                </c:pt>
                <c:pt idx="37">
                  <c:v>1.9976904710768033</c:v>
                </c:pt>
                <c:pt idx="38">
                  <c:v>1.7563487746108588</c:v>
                </c:pt>
                <c:pt idx="39">
                  <c:v>1.5194640362827434</c:v>
                </c:pt>
                <c:pt idx="40">
                  <c:v>1.3108903099177118</c:v>
                </c:pt>
                <c:pt idx="41">
                  <c:v>1.0912486537415402</c:v>
                </c:pt>
                <c:pt idx="42">
                  <c:v>0.86110375165195907</c:v>
                </c:pt>
                <c:pt idx="43">
                  <c:v>0.6763423784134609</c:v>
                </c:pt>
                <c:pt idx="44">
                  <c:v>0.50450662272938918</c:v>
                </c:pt>
                <c:pt idx="45">
                  <c:v>0.35972245519918356</c:v>
                </c:pt>
                <c:pt idx="46">
                  <c:v>0.26070975843380956</c:v>
                </c:pt>
                <c:pt idx="47">
                  <c:v>0.17592468164024838</c:v>
                </c:pt>
                <c:pt idx="48">
                  <c:v>0.10989084136646605</c:v>
                </c:pt>
                <c:pt idx="49">
                  <c:v>6.0622531859490604E-2</c:v>
                </c:pt>
                <c:pt idx="50">
                  <c:v>3.5053701407320191E-2</c:v>
                </c:pt>
                <c:pt idx="51">
                  <c:v>1.8244613790389715E-2</c:v>
                </c:pt>
                <c:pt idx="52">
                  <c:v>1.0774303590492869E-2</c:v>
                </c:pt>
                <c:pt idx="53">
                  <c:v>4.9631481832761396E-3</c:v>
                </c:pt>
                <c:pt idx="54">
                  <c:v>2.1434413109696353E-3</c:v>
                </c:pt>
                <c:pt idx="55">
                  <c:v>7.1042752622362535E-4</c:v>
                </c:pt>
                <c:pt idx="56">
                  <c:v>2.4502114037301746E-4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6A-4821-81FD-BFF6E8A8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800384"/>
        <c:axId val="120802304"/>
      </c:scatterChart>
      <c:scatterChart>
        <c:scatterStyle val="lineMarker"/>
        <c:varyColors val="0"/>
        <c:ser>
          <c:idx val="1"/>
          <c:order val="1"/>
          <c:tx>
            <c:v>Injected interstitials</c:v>
          </c:tx>
          <c:spPr>
            <a:ln w="25400">
              <a:prstDash val="lgDash"/>
            </a:ln>
          </c:spPr>
          <c:marker>
            <c:symbol val="none"/>
          </c:marker>
          <c:xVal>
            <c:numRef>
              <c:f>'2MeV'!$B$10:$B$109</c:f>
              <c:numCache>
                <c:formatCode>0.000</c:formatCode>
                <c:ptCount val="100"/>
                <c:pt idx="0">
                  <c:v>2.0000999999999998E-2</c:v>
                </c:pt>
                <c:pt idx="1">
                  <c:v>4.0001000000000002E-2</c:v>
                </c:pt>
                <c:pt idx="2">
                  <c:v>6.0000999999999999E-2</c:v>
                </c:pt>
                <c:pt idx="3">
                  <c:v>8.0001000000000003E-2</c:v>
                </c:pt>
                <c:pt idx="4">
                  <c:v>0.10000099999999999</c:v>
                </c:pt>
                <c:pt idx="5">
                  <c:v>0.120001</c:v>
                </c:pt>
                <c:pt idx="6">
                  <c:v>0.14000099999999999</c:v>
                </c:pt>
                <c:pt idx="7">
                  <c:v>0.160001</c:v>
                </c:pt>
                <c:pt idx="8">
                  <c:v>0.18000099999999999</c:v>
                </c:pt>
                <c:pt idx="9">
                  <c:v>0.20000100000000001</c:v>
                </c:pt>
                <c:pt idx="10">
                  <c:v>0.22000100000000003</c:v>
                </c:pt>
                <c:pt idx="11">
                  <c:v>0.24000100000000002</c:v>
                </c:pt>
                <c:pt idx="12">
                  <c:v>0.26000100000000004</c:v>
                </c:pt>
                <c:pt idx="13">
                  <c:v>0.280001</c:v>
                </c:pt>
                <c:pt idx="14">
                  <c:v>0.30000100000000002</c:v>
                </c:pt>
                <c:pt idx="15">
                  <c:v>0.32000100000000004</c:v>
                </c:pt>
                <c:pt idx="16">
                  <c:v>0.340001</c:v>
                </c:pt>
                <c:pt idx="17">
                  <c:v>0.36000100000000002</c:v>
                </c:pt>
                <c:pt idx="18">
                  <c:v>0.38000100000000003</c:v>
                </c:pt>
                <c:pt idx="19">
                  <c:v>0.400001</c:v>
                </c:pt>
                <c:pt idx="20">
                  <c:v>0.42000100000000001</c:v>
                </c:pt>
                <c:pt idx="21">
                  <c:v>0.44000100000000003</c:v>
                </c:pt>
                <c:pt idx="22">
                  <c:v>0.46000100000000005</c:v>
                </c:pt>
                <c:pt idx="23">
                  <c:v>0.48000100000000001</c:v>
                </c:pt>
                <c:pt idx="24">
                  <c:v>0.50000100000000003</c:v>
                </c:pt>
                <c:pt idx="25">
                  <c:v>0.52000100000000005</c:v>
                </c:pt>
                <c:pt idx="26">
                  <c:v>0.54000100000000006</c:v>
                </c:pt>
                <c:pt idx="27">
                  <c:v>0.56000099999999997</c:v>
                </c:pt>
                <c:pt idx="28">
                  <c:v>0.58000099999999999</c:v>
                </c:pt>
                <c:pt idx="29">
                  <c:v>0.60000100000000001</c:v>
                </c:pt>
                <c:pt idx="30">
                  <c:v>0.62000100000000002</c:v>
                </c:pt>
                <c:pt idx="31">
                  <c:v>0.64000100000000004</c:v>
                </c:pt>
                <c:pt idx="32">
                  <c:v>0.66000100000000006</c:v>
                </c:pt>
                <c:pt idx="33">
                  <c:v>0.68000099999999997</c:v>
                </c:pt>
                <c:pt idx="34">
                  <c:v>0.70000099999999998</c:v>
                </c:pt>
                <c:pt idx="35">
                  <c:v>0.720001</c:v>
                </c:pt>
                <c:pt idx="36">
                  <c:v>0.74000100000000002</c:v>
                </c:pt>
                <c:pt idx="37">
                  <c:v>0.76000100000000004</c:v>
                </c:pt>
                <c:pt idx="38">
                  <c:v>0.78000100000000006</c:v>
                </c:pt>
                <c:pt idx="39">
                  <c:v>0.80000100000000007</c:v>
                </c:pt>
                <c:pt idx="40">
                  <c:v>0.82000099999999998</c:v>
                </c:pt>
                <c:pt idx="41">
                  <c:v>0.840001</c:v>
                </c:pt>
                <c:pt idx="42">
                  <c:v>0.86000100000000002</c:v>
                </c:pt>
                <c:pt idx="43">
                  <c:v>0.88000100000000003</c:v>
                </c:pt>
                <c:pt idx="44">
                  <c:v>0.90000100000000005</c:v>
                </c:pt>
                <c:pt idx="45">
                  <c:v>0.92000100000000007</c:v>
                </c:pt>
                <c:pt idx="46">
                  <c:v>0.94000099999999998</c:v>
                </c:pt>
                <c:pt idx="47">
                  <c:v>0.96000099999999999</c:v>
                </c:pt>
                <c:pt idx="48">
                  <c:v>0.98000100000000001</c:v>
                </c:pt>
                <c:pt idx="49">
                  <c:v>1</c:v>
                </c:pt>
                <c:pt idx="50">
                  <c:v>1.02</c:v>
                </c:pt>
                <c:pt idx="51">
                  <c:v>1.04</c:v>
                </c:pt>
                <c:pt idx="52">
                  <c:v>1.06</c:v>
                </c:pt>
                <c:pt idx="53">
                  <c:v>1.08</c:v>
                </c:pt>
                <c:pt idx="54">
                  <c:v>1.1000000000000001</c:v>
                </c:pt>
                <c:pt idx="55">
                  <c:v>1.1200000000000001</c:v>
                </c:pt>
                <c:pt idx="56">
                  <c:v>1.1399999999999999</c:v>
                </c:pt>
                <c:pt idx="57">
                  <c:v>1.1599999999999999</c:v>
                </c:pt>
                <c:pt idx="58">
                  <c:v>1.18</c:v>
                </c:pt>
                <c:pt idx="59">
                  <c:v>1.2</c:v>
                </c:pt>
                <c:pt idx="60">
                  <c:v>1.22</c:v>
                </c:pt>
                <c:pt idx="61">
                  <c:v>1.24</c:v>
                </c:pt>
                <c:pt idx="62">
                  <c:v>1.26</c:v>
                </c:pt>
                <c:pt idx="63">
                  <c:v>1.28</c:v>
                </c:pt>
                <c:pt idx="64">
                  <c:v>1.3</c:v>
                </c:pt>
                <c:pt idx="65">
                  <c:v>1.32</c:v>
                </c:pt>
                <c:pt idx="66">
                  <c:v>1.34</c:v>
                </c:pt>
                <c:pt idx="67">
                  <c:v>1.36</c:v>
                </c:pt>
                <c:pt idx="68">
                  <c:v>1.38</c:v>
                </c:pt>
                <c:pt idx="69">
                  <c:v>1.4</c:v>
                </c:pt>
                <c:pt idx="70">
                  <c:v>1.42</c:v>
                </c:pt>
                <c:pt idx="71">
                  <c:v>1.44</c:v>
                </c:pt>
                <c:pt idx="72">
                  <c:v>1.46</c:v>
                </c:pt>
                <c:pt idx="73">
                  <c:v>1.48</c:v>
                </c:pt>
                <c:pt idx="74">
                  <c:v>1.5</c:v>
                </c:pt>
                <c:pt idx="75">
                  <c:v>1.52</c:v>
                </c:pt>
                <c:pt idx="76">
                  <c:v>1.54</c:v>
                </c:pt>
                <c:pt idx="77">
                  <c:v>1.56</c:v>
                </c:pt>
                <c:pt idx="78">
                  <c:v>1.58</c:v>
                </c:pt>
                <c:pt idx="79">
                  <c:v>1.6</c:v>
                </c:pt>
                <c:pt idx="80">
                  <c:v>1.62</c:v>
                </c:pt>
                <c:pt idx="81">
                  <c:v>1.64</c:v>
                </c:pt>
                <c:pt idx="82">
                  <c:v>1.66</c:v>
                </c:pt>
                <c:pt idx="83">
                  <c:v>1.68</c:v>
                </c:pt>
                <c:pt idx="84">
                  <c:v>1.7</c:v>
                </c:pt>
                <c:pt idx="85">
                  <c:v>1.72</c:v>
                </c:pt>
                <c:pt idx="86">
                  <c:v>1.74</c:v>
                </c:pt>
                <c:pt idx="87">
                  <c:v>1.76</c:v>
                </c:pt>
                <c:pt idx="88">
                  <c:v>1.78</c:v>
                </c:pt>
                <c:pt idx="89">
                  <c:v>1.8</c:v>
                </c:pt>
                <c:pt idx="90">
                  <c:v>1.82</c:v>
                </c:pt>
                <c:pt idx="91">
                  <c:v>1.84</c:v>
                </c:pt>
                <c:pt idx="92">
                  <c:v>1.86</c:v>
                </c:pt>
                <c:pt idx="93">
                  <c:v>1.88</c:v>
                </c:pt>
                <c:pt idx="94">
                  <c:v>1.9</c:v>
                </c:pt>
                <c:pt idx="95">
                  <c:v>1.92</c:v>
                </c:pt>
                <c:pt idx="96">
                  <c:v>1.94</c:v>
                </c:pt>
                <c:pt idx="97">
                  <c:v>1.96</c:v>
                </c:pt>
                <c:pt idx="98">
                  <c:v>1.98</c:v>
                </c:pt>
                <c:pt idx="99">
                  <c:v>2</c:v>
                </c:pt>
              </c:numCache>
            </c:numRef>
          </c:xVal>
          <c:yVal>
            <c:numRef>
              <c:f>'2MeV'!$K$10:$K$109</c:f>
              <c:numCache>
                <c:formatCode>0</c:formatCode>
                <c:ptCount val="100"/>
                <c:pt idx="0">
                  <c:v>1.2541877064458933</c:v>
                </c:pt>
                <c:pt idx="1">
                  <c:v>3.4489299694769699</c:v>
                </c:pt>
                <c:pt idx="2">
                  <c:v>7.2113990270882109</c:v>
                </c:pt>
                <c:pt idx="3">
                  <c:v>8.4658689187134222</c:v>
                </c:pt>
                <c:pt idx="4">
                  <c:v>13.168955240727474</c:v>
                </c:pt>
                <c:pt idx="5">
                  <c:v>10.974181623787583</c:v>
                </c:pt>
                <c:pt idx="6">
                  <c:v>15.990807033935907</c:v>
                </c:pt>
                <c:pt idx="7">
                  <c:v>23.202206061024111</c:v>
                </c:pt>
                <c:pt idx="8">
                  <c:v>30.100379539066189</c:v>
                </c:pt>
                <c:pt idx="9">
                  <c:v>29.786840450931923</c:v>
                </c:pt>
                <c:pt idx="10">
                  <c:v>36.056995135441056</c:v>
                </c:pt>
                <c:pt idx="11">
                  <c:v>42.327776898126451</c:v>
                </c:pt>
                <c:pt idx="12">
                  <c:v>56.4370358641686</c:v>
                </c:pt>
                <c:pt idx="13">
                  <c:v>67.410903948868054</c:v>
                </c:pt>
                <c:pt idx="14">
                  <c:v>70.232755742076478</c:v>
                </c:pt>
                <c:pt idx="15">
                  <c:v>92.810705478625252</c:v>
                </c:pt>
                <c:pt idx="16">
                  <c:v>95.00547909556515</c:v>
                </c:pt>
                <c:pt idx="17">
                  <c:v>117.5802934412326</c:v>
                </c:pt>
                <c:pt idx="18">
                  <c:v>135.45202146488597</c:v>
                </c:pt>
                <c:pt idx="19">
                  <c:v>148.30712407839107</c:v>
                </c:pt>
                <c:pt idx="20">
                  <c:v>191.57865363180164</c:v>
                </c:pt>
                <c:pt idx="21">
                  <c:v>210.70453800799211</c:v>
                </c:pt>
                <c:pt idx="22">
                  <c:v>232.65227417739098</c:v>
                </c:pt>
                <c:pt idx="23">
                  <c:v>280.31335096468138</c:v>
                </c:pt>
                <c:pt idx="24">
                  <c:v>298.49861807646903</c:v>
                </c:pt>
                <c:pt idx="25">
                  <c:v>345.8336142120998</c:v>
                </c:pt>
                <c:pt idx="26">
                  <c:v>390.9832429034347</c:v>
                </c:pt>
                <c:pt idx="27">
                  <c:v>432.99748071342685</c:v>
                </c:pt>
                <c:pt idx="28">
                  <c:v>472.84829881529259</c:v>
                </c:pt>
                <c:pt idx="29">
                  <c:v>540.88628094042917</c:v>
                </c:pt>
                <c:pt idx="30">
                  <c:v>610.49195850623721</c:v>
                </c:pt>
                <c:pt idx="31">
                  <c:v>643.72710184846972</c:v>
                </c:pt>
                <c:pt idx="32">
                  <c:v>712.70570123800906</c:v>
                </c:pt>
                <c:pt idx="33">
                  <c:v>752.21162634292705</c:v>
                </c:pt>
                <c:pt idx="34">
                  <c:v>767.26150257337213</c:v>
                </c:pt>
                <c:pt idx="35">
                  <c:v>788.8956996546367</c:v>
                </c:pt>
                <c:pt idx="36">
                  <c:v>821.81730390873508</c:v>
                </c:pt>
                <c:pt idx="37">
                  <c:v>817.42775667485523</c:v>
                </c:pt>
                <c:pt idx="38">
                  <c:v>800.18310682747051</c:v>
                </c:pt>
                <c:pt idx="39">
                  <c:v>736.22113284807938</c:v>
                </c:pt>
                <c:pt idx="40">
                  <c:v>688.87673053980461</c:v>
                </c:pt>
                <c:pt idx="41">
                  <c:v>648.11664908234957</c:v>
                </c:pt>
                <c:pt idx="42">
                  <c:v>563.46109528609668</c:v>
                </c:pt>
                <c:pt idx="43">
                  <c:v>478.80554148984368</c:v>
                </c:pt>
                <c:pt idx="44">
                  <c:v>392.55093834410599</c:v>
                </c:pt>
                <c:pt idx="45">
                  <c:v>308.84540798489996</c:v>
                </c:pt>
                <c:pt idx="46">
                  <c:v>233.27935235365953</c:v>
                </c:pt>
                <c:pt idx="47">
                  <c:v>185.6214109572505</c:v>
                </c:pt>
                <c:pt idx="48">
                  <c:v>130.74893514287194</c:v>
                </c:pt>
                <c:pt idx="49">
                  <c:v>79.325389297970318</c:v>
                </c:pt>
                <c:pt idx="50">
                  <c:v>54.242262247228709</c:v>
                </c:pt>
                <c:pt idx="51">
                  <c:v>25.397293217052137</c:v>
                </c:pt>
                <c:pt idx="52">
                  <c:v>17.558502474607256</c:v>
                </c:pt>
                <c:pt idx="53">
                  <c:v>8.7794080068476941</c:v>
                </c:pt>
                <c:pt idx="54">
                  <c:v>3.4489299694769699</c:v>
                </c:pt>
                <c:pt idx="55">
                  <c:v>1.5677267945801634</c:v>
                </c:pt>
                <c:pt idx="56">
                  <c:v>0.62707817626854001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66A-4821-81FD-BFF6E8A8DA40}"/>
            </c:ext>
          </c:extLst>
        </c:ser>
        <c:ser>
          <c:idx val="2"/>
          <c:order val="2"/>
          <c:tx>
            <c:v>.</c:v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'2MeV'!$S$13:$S$14</c:f>
              <c:numCache>
                <c:formatCode>0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'2MeV'!$T$13:$T$14</c:f>
              <c:numCache>
                <c:formatCode>0</c:formatCode>
                <c:ptCount val="2"/>
                <c:pt idx="0">
                  <c:v>0</c:v>
                </c:pt>
                <c:pt idx="1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6A-4821-81FD-BFF6E8A8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814592"/>
        <c:axId val="120812672"/>
      </c:scatterChart>
      <c:valAx>
        <c:axId val="120800384"/>
        <c:scaling>
          <c:orientation val="minMax"/>
          <c:max val="2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de-DE" sz="2400" b="0"/>
                  <a:t>Distance from surface (µm)</a:t>
                </a:r>
              </a:p>
            </c:rich>
          </c:tx>
          <c:layout>
            <c:manualLayout>
              <c:xMode val="edge"/>
              <c:yMode val="edge"/>
              <c:x val="0.31033260186738953"/>
              <c:y val="0.93729118568916747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400"/>
            </a:pPr>
            <a:endParaRPr lang="de-DE"/>
          </a:p>
        </c:txPr>
        <c:crossAx val="120802304"/>
        <c:crosses val="autoZero"/>
        <c:crossBetween val="midCat"/>
        <c:majorUnit val="0.5"/>
      </c:valAx>
      <c:valAx>
        <c:axId val="1208023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400" b="0"/>
                  <a:t>Displacement damage (dpa)</a:t>
                </a:r>
              </a:p>
            </c:rich>
          </c:tx>
          <c:layout>
            <c:manualLayout>
              <c:xMode val="edge"/>
              <c:yMode val="edge"/>
              <c:x val="1.5667355105202013E-3"/>
              <c:y val="0.15039844048620135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400"/>
            </a:pPr>
            <a:endParaRPr lang="de-DE"/>
          </a:p>
        </c:txPr>
        <c:crossAx val="120800384"/>
        <c:crosses val="autoZero"/>
        <c:crossBetween val="midCat"/>
        <c:majorUnit val="1"/>
      </c:valAx>
      <c:valAx>
        <c:axId val="120812672"/>
        <c:scaling>
          <c:orientation val="minMax"/>
          <c:max val="1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2400" b="0"/>
                  <a:t>Injected interstitials (appm)</a:t>
                </a:r>
              </a:p>
            </c:rich>
          </c:tx>
          <c:layout>
            <c:manualLayout>
              <c:xMode val="edge"/>
              <c:yMode val="edge"/>
              <c:x val="0.95141409577901126"/>
              <c:y val="0.16501995260301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400"/>
            </a:pPr>
            <a:endParaRPr lang="de-DE"/>
          </a:p>
        </c:txPr>
        <c:crossAx val="120814592"/>
        <c:crosses val="max"/>
        <c:crossBetween val="midCat"/>
        <c:majorUnit val="200"/>
      </c:valAx>
      <c:valAx>
        <c:axId val="12081459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20812672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2045038939804656"/>
          <c:y val="3.8261295008026906E-2"/>
          <c:w val="0.41270780438159516"/>
          <c:h val="0.1242956960477028"/>
        </c:manualLayout>
      </c:layout>
      <c:overlay val="0"/>
      <c:txPr>
        <a:bodyPr/>
        <a:lstStyle/>
        <a:p>
          <a:pPr>
            <a:defRPr sz="24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28114108687233"/>
          <c:y val="2.8441709349438116E-2"/>
          <c:w val="0.72601275762660811"/>
          <c:h val="0.81703218408378564"/>
        </c:manualLayout>
      </c:layout>
      <c:scatterChart>
        <c:scatterStyle val="lineMarker"/>
        <c:varyColors val="0"/>
        <c:ser>
          <c:idx val="0"/>
          <c:order val="0"/>
          <c:tx>
            <c:v>Displacement damage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'1MeV'!$B$10:$B$109</c:f>
              <c:numCache>
                <c:formatCode>0.000</c:formatCode>
                <c:ptCount val="100"/>
                <c:pt idx="0">
                  <c:v>1.0001000000000001E-2</c:v>
                </c:pt>
                <c:pt idx="1">
                  <c:v>2.0000999999999998E-2</c:v>
                </c:pt>
                <c:pt idx="2">
                  <c:v>3.0001E-2</c:v>
                </c:pt>
                <c:pt idx="3">
                  <c:v>4.0001000000000002E-2</c:v>
                </c:pt>
                <c:pt idx="4">
                  <c:v>5.0000999999999997E-2</c:v>
                </c:pt>
                <c:pt idx="5">
                  <c:v>6.0000999999999999E-2</c:v>
                </c:pt>
                <c:pt idx="6">
                  <c:v>7.0000999999999994E-2</c:v>
                </c:pt>
                <c:pt idx="7">
                  <c:v>8.0001000000000003E-2</c:v>
                </c:pt>
                <c:pt idx="8">
                  <c:v>9.0000999999999998E-2</c:v>
                </c:pt>
                <c:pt idx="9">
                  <c:v>0.10000099999999999</c:v>
                </c:pt>
                <c:pt idx="10">
                  <c:v>0.110001</c:v>
                </c:pt>
                <c:pt idx="11">
                  <c:v>0.120001</c:v>
                </c:pt>
                <c:pt idx="12">
                  <c:v>0.13000100000000001</c:v>
                </c:pt>
                <c:pt idx="13">
                  <c:v>0.14000099999999999</c:v>
                </c:pt>
                <c:pt idx="14">
                  <c:v>0.150001</c:v>
                </c:pt>
                <c:pt idx="15">
                  <c:v>0.160001</c:v>
                </c:pt>
                <c:pt idx="16">
                  <c:v>0.17000099999999999</c:v>
                </c:pt>
                <c:pt idx="17">
                  <c:v>0.18000099999999999</c:v>
                </c:pt>
                <c:pt idx="18">
                  <c:v>0.190001</c:v>
                </c:pt>
                <c:pt idx="19">
                  <c:v>0.20000100000000001</c:v>
                </c:pt>
                <c:pt idx="20">
                  <c:v>0.21000100000000002</c:v>
                </c:pt>
                <c:pt idx="21">
                  <c:v>0.22000100000000003</c:v>
                </c:pt>
                <c:pt idx="22">
                  <c:v>0.23000100000000001</c:v>
                </c:pt>
                <c:pt idx="23">
                  <c:v>0.24000100000000002</c:v>
                </c:pt>
                <c:pt idx="24">
                  <c:v>0.25000100000000003</c:v>
                </c:pt>
                <c:pt idx="25">
                  <c:v>0.26000100000000004</c:v>
                </c:pt>
                <c:pt idx="26">
                  <c:v>0.27000100000000005</c:v>
                </c:pt>
                <c:pt idx="27">
                  <c:v>0.280001</c:v>
                </c:pt>
                <c:pt idx="28">
                  <c:v>0.29000100000000001</c:v>
                </c:pt>
                <c:pt idx="29">
                  <c:v>0.30000100000000002</c:v>
                </c:pt>
                <c:pt idx="30">
                  <c:v>0.31000100000000003</c:v>
                </c:pt>
                <c:pt idx="31">
                  <c:v>0.32000100000000004</c:v>
                </c:pt>
                <c:pt idx="32">
                  <c:v>0.33000100000000004</c:v>
                </c:pt>
                <c:pt idx="33">
                  <c:v>0.340001</c:v>
                </c:pt>
                <c:pt idx="34">
                  <c:v>0.35000100000000001</c:v>
                </c:pt>
                <c:pt idx="35">
                  <c:v>0.36000100000000002</c:v>
                </c:pt>
                <c:pt idx="36">
                  <c:v>0.37000100000000002</c:v>
                </c:pt>
                <c:pt idx="37">
                  <c:v>0.38000100000000003</c:v>
                </c:pt>
                <c:pt idx="38">
                  <c:v>0.39000100000000004</c:v>
                </c:pt>
                <c:pt idx="39">
                  <c:v>0.400001</c:v>
                </c:pt>
                <c:pt idx="40">
                  <c:v>0.410001</c:v>
                </c:pt>
                <c:pt idx="41">
                  <c:v>0.42000100000000001</c:v>
                </c:pt>
                <c:pt idx="42">
                  <c:v>0.43000100000000002</c:v>
                </c:pt>
                <c:pt idx="43">
                  <c:v>0.44000100000000003</c:v>
                </c:pt>
                <c:pt idx="44">
                  <c:v>0.45000100000000004</c:v>
                </c:pt>
                <c:pt idx="45">
                  <c:v>0.46000100000000005</c:v>
                </c:pt>
                <c:pt idx="46">
                  <c:v>0.470001</c:v>
                </c:pt>
                <c:pt idx="47">
                  <c:v>0.48000100000000001</c:v>
                </c:pt>
                <c:pt idx="48">
                  <c:v>0.49000100000000002</c:v>
                </c:pt>
                <c:pt idx="49">
                  <c:v>0.50000100000000003</c:v>
                </c:pt>
                <c:pt idx="50">
                  <c:v>0.51000100000000004</c:v>
                </c:pt>
                <c:pt idx="51">
                  <c:v>0.52000100000000005</c:v>
                </c:pt>
                <c:pt idx="52">
                  <c:v>0.53000100000000006</c:v>
                </c:pt>
                <c:pt idx="53">
                  <c:v>0.54000100000000006</c:v>
                </c:pt>
                <c:pt idx="54">
                  <c:v>0.55000100000000007</c:v>
                </c:pt>
                <c:pt idx="55">
                  <c:v>0.56000099999999997</c:v>
                </c:pt>
                <c:pt idx="56">
                  <c:v>0.57000099999999998</c:v>
                </c:pt>
                <c:pt idx="57">
                  <c:v>0.58000099999999999</c:v>
                </c:pt>
                <c:pt idx="58">
                  <c:v>0.590001</c:v>
                </c:pt>
                <c:pt idx="59">
                  <c:v>0.60000100000000001</c:v>
                </c:pt>
                <c:pt idx="60">
                  <c:v>0.61000100000000002</c:v>
                </c:pt>
                <c:pt idx="61">
                  <c:v>0.62000100000000002</c:v>
                </c:pt>
                <c:pt idx="62">
                  <c:v>0.63000100000000003</c:v>
                </c:pt>
                <c:pt idx="63">
                  <c:v>0.64000100000000004</c:v>
                </c:pt>
                <c:pt idx="64">
                  <c:v>0.65000100000000005</c:v>
                </c:pt>
                <c:pt idx="65">
                  <c:v>0.66000100000000006</c:v>
                </c:pt>
                <c:pt idx="66">
                  <c:v>0.67000100000000007</c:v>
                </c:pt>
                <c:pt idx="67">
                  <c:v>0.68000099999999997</c:v>
                </c:pt>
                <c:pt idx="68">
                  <c:v>0.69000099999999998</c:v>
                </c:pt>
                <c:pt idx="69">
                  <c:v>0.70000099999999998</c:v>
                </c:pt>
                <c:pt idx="70">
                  <c:v>0.71000099999999999</c:v>
                </c:pt>
                <c:pt idx="71">
                  <c:v>0.720001</c:v>
                </c:pt>
                <c:pt idx="72">
                  <c:v>0.73000100000000001</c:v>
                </c:pt>
                <c:pt idx="73">
                  <c:v>0.74000100000000002</c:v>
                </c:pt>
                <c:pt idx="74">
                  <c:v>0.75000100000000003</c:v>
                </c:pt>
                <c:pt idx="75">
                  <c:v>0.76000100000000004</c:v>
                </c:pt>
                <c:pt idx="76">
                  <c:v>0.77000100000000005</c:v>
                </c:pt>
                <c:pt idx="77">
                  <c:v>0.78000100000000006</c:v>
                </c:pt>
                <c:pt idx="78">
                  <c:v>0.79000100000000006</c:v>
                </c:pt>
                <c:pt idx="79">
                  <c:v>0.80000100000000007</c:v>
                </c:pt>
                <c:pt idx="80">
                  <c:v>0.81000099999999997</c:v>
                </c:pt>
                <c:pt idx="81">
                  <c:v>0.82000099999999998</c:v>
                </c:pt>
                <c:pt idx="82">
                  <c:v>0.83000099999999999</c:v>
                </c:pt>
                <c:pt idx="83">
                  <c:v>0.840001</c:v>
                </c:pt>
                <c:pt idx="84">
                  <c:v>0.85000100000000001</c:v>
                </c:pt>
                <c:pt idx="85">
                  <c:v>0.86000100000000002</c:v>
                </c:pt>
                <c:pt idx="86">
                  <c:v>0.87000100000000002</c:v>
                </c:pt>
                <c:pt idx="87">
                  <c:v>0.88000100000000003</c:v>
                </c:pt>
                <c:pt idx="88">
                  <c:v>0.89000100000000004</c:v>
                </c:pt>
                <c:pt idx="89">
                  <c:v>0.90000100000000005</c:v>
                </c:pt>
                <c:pt idx="90">
                  <c:v>0.91000100000000006</c:v>
                </c:pt>
                <c:pt idx="91">
                  <c:v>0.92000100000000007</c:v>
                </c:pt>
                <c:pt idx="92">
                  <c:v>0.93000099999999997</c:v>
                </c:pt>
                <c:pt idx="93">
                  <c:v>0.94000099999999998</c:v>
                </c:pt>
                <c:pt idx="94">
                  <c:v>0.95000099999999998</c:v>
                </c:pt>
                <c:pt idx="95">
                  <c:v>0.96000099999999999</c:v>
                </c:pt>
                <c:pt idx="96">
                  <c:v>0.970001</c:v>
                </c:pt>
                <c:pt idx="97">
                  <c:v>0.98000100000000001</c:v>
                </c:pt>
                <c:pt idx="98">
                  <c:v>0.99000100000000002</c:v>
                </c:pt>
                <c:pt idx="99">
                  <c:v>1</c:v>
                </c:pt>
              </c:numCache>
            </c:numRef>
          </c:xVal>
          <c:yVal>
            <c:numRef>
              <c:f>'1MeV'!$G$10:$G$109</c:f>
              <c:numCache>
                <c:formatCode>0.00</c:formatCode>
                <c:ptCount val="100"/>
                <c:pt idx="0">
                  <c:v>1.8292735769636559</c:v>
                </c:pt>
                <c:pt idx="1">
                  <c:v>1.9597346832236209</c:v>
                </c:pt>
                <c:pt idx="2">
                  <c:v>2.0736070634085775</c:v>
                </c:pt>
                <c:pt idx="3">
                  <c:v>2.1320780273374731</c:v>
                </c:pt>
                <c:pt idx="4">
                  <c:v>2.2252323716566935</c:v>
                </c:pt>
                <c:pt idx="5">
                  <c:v>2.1989788031899464</c:v>
                </c:pt>
                <c:pt idx="6">
                  <c:v>2.3111339297891917</c:v>
                </c:pt>
                <c:pt idx="7">
                  <c:v>2.3828895448823366</c:v>
                </c:pt>
                <c:pt idx="8">
                  <c:v>2.4514680683954171</c:v>
                </c:pt>
                <c:pt idx="9">
                  <c:v>2.4804933224012706</c:v>
                </c:pt>
                <c:pt idx="10">
                  <c:v>2.5175909537702292</c:v>
                </c:pt>
                <c:pt idx="11">
                  <c:v>2.6008863750021556</c:v>
                </c:pt>
                <c:pt idx="12">
                  <c:v>2.6612946969566331</c:v>
                </c:pt>
                <c:pt idx="13">
                  <c:v>2.7830993025322988</c:v>
                </c:pt>
                <c:pt idx="14">
                  <c:v>2.9044530388992271</c:v>
                </c:pt>
                <c:pt idx="15">
                  <c:v>2.8804070991520336</c:v>
                </c:pt>
                <c:pt idx="16">
                  <c:v>2.9539790461827402</c:v>
                </c:pt>
                <c:pt idx="17">
                  <c:v>3.0463859133158486</c:v>
                </c:pt>
                <c:pt idx="18">
                  <c:v>3.1233481585065506</c:v>
                </c:pt>
                <c:pt idx="19">
                  <c:v>3.2088493272235015</c:v>
                </c:pt>
                <c:pt idx="20">
                  <c:v>3.2102417543139059</c:v>
                </c:pt>
                <c:pt idx="21">
                  <c:v>3.2831317538279206</c:v>
                </c:pt>
                <c:pt idx="22">
                  <c:v>3.2923836652405862</c:v>
                </c:pt>
                <c:pt idx="23">
                  <c:v>3.2970601007401092</c:v>
                </c:pt>
                <c:pt idx="24">
                  <c:v>3.347350516320494</c:v>
                </c:pt>
                <c:pt idx="25">
                  <c:v>3.4011510019925404</c:v>
                </c:pt>
                <c:pt idx="26">
                  <c:v>3.4722742087449188</c:v>
                </c:pt>
                <c:pt idx="27">
                  <c:v>3.370585330446684</c:v>
                </c:pt>
                <c:pt idx="28">
                  <c:v>3.4045604260369124</c:v>
                </c:pt>
                <c:pt idx="29">
                  <c:v>3.3640649715698436</c:v>
                </c:pt>
                <c:pt idx="30">
                  <c:v>3.3102359538407757</c:v>
                </c:pt>
                <c:pt idx="31">
                  <c:v>3.2881314481273094</c:v>
                </c:pt>
                <c:pt idx="32">
                  <c:v>3.1339131716203226</c:v>
                </c:pt>
                <c:pt idx="33">
                  <c:v>3.0984854494347673</c:v>
                </c:pt>
                <c:pt idx="34">
                  <c:v>2.9649177978895684</c:v>
                </c:pt>
                <c:pt idx="35">
                  <c:v>2.8354907435422709</c:v>
                </c:pt>
                <c:pt idx="36">
                  <c:v>2.7345571809073506</c:v>
                </c:pt>
                <c:pt idx="37">
                  <c:v>2.5573069500641976</c:v>
                </c:pt>
                <c:pt idx="38">
                  <c:v>2.461168654243203</c:v>
                </c:pt>
                <c:pt idx="39">
                  <c:v>2.2204220549665377</c:v>
                </c:pt>
                <c:pt idx="40">
                  <c:v>2.0621378035646258</c:v>
                </c:pt>
                <c:pt idx="41">
                  <c:v>1.8423976961147803</c:v>
                </c:pt>
                <c:pt idx="42">
                  <c:v>1.6597370347667817</c:v>
                </c:pt>
                <c:pt idx="43">
                  <c:v>1.5199785539263715</c:v>
                </c:pt>
                <c:pt idx="44">
                  <c:v>1.3511471611387114</c:v>
                </c:pt>
                <c:pt idx="45">
                  <c:v>1.1515431610070248</c:v>
                </c:pt>
                <c:pt idx="46">
                  <c:v>1.0150950258591362</c:v>
                </c:pt>
                <c:pt idx="47">
                  <c:v>0.89601601557662192</c:v>
                </c:pt>
                <c:pt idx="48">
                  <c:v>0.7299873486977938</c:v>
                </c:pt>
                <c:pt idx="49">
                  <c:v>0.63904314141083185</c:v>
                </c:pt>
                <c:pt idx="50">
                  <c:v>0.51574514915838277</c:v>
                </c:pt>
                <c:pt idx="51">
                  <c:v>0.42224468903977086</c:v>
                </c:pt>
                <c:pt idx="52">
                  <c:v>0.3358811310609065</c:v>
                </c:pt>
                <c:pt idx="53">
                  <c:v>0.25826167658756599</c:v>
                </c:pt>
                <c:pt idx="54">
                  <c:v>0.19626640789240593</c:v>
                </c:pt>
                <c:pt idx="55">
                  <c:v>0.14857720664890986</c:v>
                </c:pt>
                <c:pt idx="56">
                  <c:v>0.11286309786025249</c:v>
                </c:pt>
                <c:pt idx="57">
                  <c:v>8.2311504219452283E-2</c:v>
                </c:pt>
                <c:pt idx="58">
                  <c:v>6.6505998786603723E-2</c:v>
                </c:pt>
                <c:pt idx="59">
                  <c:v>4.006079522918924E-2</c:v>
                </c:pt>
                <c:pt idx="60">
                  <c:v>2.5855950736738475E-2</c:v>
                </c:pt>
                <c:pt idx="61">
                  <c:v>1.6281793255460676E-2</c:v>
                </c:pt>
                <c:pt idx="62">
                  <c:v>1.3086372180303788E-2</c:v>
                </c:pt>
                <c:pt idx="63">
                  <c:v>6.3188629818507897E-3</c:v>
                </c:pt>
                <c:pt idx="64">
                  <c:v>3.557016299329497E-3</c:v>
                </c:pt>
                <c:pt idx="65">
                  <c:v>2.6661793224106766E-3</c:v>
                </c:pt>
                <c:pt idx="66">
                  <c:v>1.2663580396909131E-3</c:v>
                </c:pt>
                <c:pt idx="67">
                  <c:v>9.359621495612805E-4</c:v>
                </c:pt>
                <c:pt idx="68">
                  <c:v>6.9664058544018537E-4</c:v>
                </c:pt>
                <c:pt idx="69">
                  <c:v>1.1228201586821324E-4</c:v>
                </c:pt>
                <c:pt idx="70">
                  <c:v>3.8300461372768192E-5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F45-4D07-8D1A-56C9E965A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382976"/>
        <c:axId val="122393344"/>
      </c:scatterChart>
      <c:scatterChart>
        <c:scatterStyle val="lineMarker"/>
        <c:varyColors val="0"/>
        <c:ser>
          <c:idx val="1"/>
          <c:order val="1"/>
          <c:tx>
            <c:v>Injected interstitials</c:v>
          </c:tx>
          <c:spPr>
            <a:ln w="25400">
              <a:prstDash val="lgDash"/>
            </a:ln>
          </c:spPr>
          <c:marker>
            <c:symbol val="none"/>
          </c:marker>
          <c:xVal>
            <c:numRef>
              <c:f>'1MeV'!$B$10:$B$109</c:f>
              <c:numCache>
                <c:formatCode>0.000</c:formatCode>
                <c:ptCount val="100"/>
                <c:pt idx="0">
                  <c:v>1.0001000000000001E-2</c:v>
                </c:pt>
                <c:pt idx="1">
                  <c:v>2.0000999999999998E-2</c:v>
                </c:pt>
                <c:pt idx="2">
                  <c:v>3.0001E-2</c:v>
                </c:pt>
                <c:pt idx="3">
                  <c:v>4.0001000000000002E-2</c:v>
                </c:pt>
                <c:pt idx="4">
                  <c:v>5.0000999999999997E-2</c:v>
                </c:pt>
                <c:pt idx="5">
                  <c:v>6.0000999999999999E-2</c:v>
                </c:pt>
                <c:pt idx="6">
                  <c:v>7.0000999999999994E-2</c:v>
                </c:pt>
                <c:pt idx="7">
                  <c:v>8.0001000000000003E-2</c:v>
                </c:pt>
                <c:pt idx="8">
                  <c:v>9.0000999999999998E-2</c:v>
                </c:pt>
                <c:pt idx="9">
                  <c:v>0.10000099999999999</c:v>
                </c:pt>
                <c:pt idx="10">
                  <c:v>0.110001</c:v>
                </c:pt>
                <c:pt idx="11">
                  <c:v>0.120001</c:v>
                </c:pt>
                <c:pt idx="12">
                  <c:v>0.13000100000000001</c:v>
                </c:pt>
                <c:pt idx="13">
                  <c:v>0.14000099999999999</c:v>
                </c:pt>
                <c:pt idx="14">
                  <c:v>0.150001</c:v>
                </c:pt>
                <c:pt idx="15">
                  <c:v>0.160001</c:v>
                </c:pt>
                <c:pt idx="16">
                  <c:v>0.17000099999999999</c:v>
                </c:pt>
                <c:pt idx="17">
                  <c:v>0.18000099999999999</c:v>
                </c:pt>
                <c:pt idx="18">
                  <c:v>0.190001</c:v>
                </c:pt>
                <c:pt idx="19">
                  <c:v>0.20000100000000001</c:v>
                </c:pt>
                <c:pt idx="20">
                  <c:v>0.21000100000000002</c:v>
                </c:pt>
                <c:pt idx="21">
                  <c:v>0.22000100000000003</c:v>
                </c:pt>
                <c:pt idx="22">
                  <c:v>0.23000100000000001</c:v>
                </c:pt>
                <c:pt idx="23">
                  <c:v>0.24000100000000002</c:v>
                </c:pt>
                <c:pt idx="24">
                  <c:v>0.25000100000000003</c:v>
                </c:pt>
                <c:pt idx="25">
                  <c:v>0.26000100000000004</c:v>
                </c:pt>
                <c:pt idx="26">
                  <c:v>0.27000100000000005</c:v>
                </c:pt>
                <c:pt idx="27">
                  <c:v>0.280001</c:v>
                </c:pt>
                <c:pt idx="28">
                  <c:v>0.29000100000000001</c:v>
                </c:pt>
                <c:pt idx="29">
                  <c:v>0.30000100000000002</c:v>
                </c:pt>
                <c:pt idx="30">
                  <c:v>0.31000100000000003</c:v>
                </c:pt>
                <c:pt idx="31">
                  <c:v>0.32000100000000004</c:v>
                </c:pt>
                <c:pt idx="32">
                  <c:v>0.33000100000000004</c:v>
                </c:pt>
                <c:pt idx="33">
                  <c:v>0.340001</c:v>
                </c:pt>
                <c:pt idx="34">
                  <c:v>0.35000100000000001</c:v>
                </c:pt>
                <c:pt idx="35">
                  <c:v>0.36000100000000002</c:v>
                </c:pt>
                <c:pt idx="36">
                  <c:v>0.37000100000000002</c:v>
                </c:pt>
                <c:pt idx="37">
                  <c:v>0.38000100000000003</c:v>
                </c:pt>
                <c:pt idx="38">
                  <c:v>0.39000100000000004</c:v>
                </c:pt>
                <c:pt idx="39">
                  <c:v>0.400001</c:v>
                </c:pt>
                <c:pt idx="40">
                  <c:v>0.410001</c:v>
                </c:pt>
                <c:pt idx="41">
                  <c:v>0.42000100000000001</c:v>
                </c:pt>
                <c:pt idx="42">
                  <c:v>0.43000100000000002</c:v>
                </c:pt>
                <c:pt idx="43">
                  <c:v>0.44000100000000003</c:v>
                </c:pt>
                <c:pt idx="44">
                  <c:v>0.45000100000000004</c:v>
                </c:pt>
                <c:pt idx="45">
                  <c:v>0.46000100000000005</c:v>
                </c:pt>
                <c:pt idx="46">
                  <c:v>0.470001</c:v>
                </c:pt>
                <c:pt idx="47">
                  <c:v>0.48000100000000001</c:v>
                </c:pt>
                <c:pt idx="48">
                  <c:v>0.49000100000000002</c:v>
                </c:pt>
                <c:pt idx="49">
                  <c:v>0.50000100000000003</c:v>
                </c:pt>
                <c:pt idx="50">
                  <c:v>0.51000100000000004</c:v>
                </c:pt>
                <c:pt idx="51">
                  <c:v>0.52000100000000005</c:v>
                </c:pt>
                <c:pt idx="52">
                  <c:v>0.53000100000000006</c:v>
                </c:pt>
                <c:pt idx="53">
                  <c:v>0.54000100000000006</c:v>
                </c:pt>
                <c:pt idx="54">
                  <c:v>0.55000100000000007</c:v>
                </c:pt>
                <c:pt idx="55">
                  <c:v>0.56000099999999997</c:v>
                </c:pt>
                <c:pt idx="56">
                  <c:v>0.57000099999999998</c:v>
                </c:pt>
                <c:pt idx="57">
                  <c:v>0.58000099999999999</c:v>
                </c:pt>
                <c:pt idx="58">
                  <c:v>0.590001</c:v>
                </c:pt>
                <c:pt idx="59">
                  <c:v>0.60000100000000001</c:v>
                </c:pt>
                <c:pt idx="60">
                  <c:v>0.61000100000000002</c:v>
                </c:pt>
                <c:pt idx="61">
                  <c:v>0.62000100000000002</c:v>
                </c:pt>
                <c:pt idx="62">
                  <c:v>0.63000100000000003</c:v>
                </c:pt>
                <c:pt idx="63">
                  <c:v>0.64000100000000004</c:v>
                </c:pt>
                <c:pt idx="64">
                  <c:v>0.65000100000000005</c:v>
                </c:pt>
                <c:pt idx="65">
                  <c:v>0.66000100000000006</c:v>
                </c:pt>
                <c:pt idx="66">
                  <c:v>0.67000100000000007</c:v>
                </c:pt>
                <c:pt idx="67">
                  <c:v>0.68000099999999997</c:v>
                </c:pt>
                <c:pt idx="68">
                  <c:v>0.69000099999999998</c:v>
                </c:pt>
                <c:pt idx="69">
                  <c:v>0.70000099999999998</c:v>
                </c:pt>
                <c:pt idx="70">
                  <c:v>0.71000099999999999</c:v>
                </c:pt>
                <c:pt idx="71">
                  <c:v>0.720001</c:v>
                </c:pt>
                <c:pt idx="72">
                  <c:v>0.73000100000000001</c:v>
                </c:pt>
                <c:pt idx="73">
                  <c:v>0.74000100000000002</c:v>
                </c:pt>
                <c:pt idx="74">
                  <c:v>0.75000100000000003</c:v>
                </c:pt>
                <c:pt idx="75">
                  <c:v>0.76000100000000004</c:v>
                </c:pt>
                <c:pt idx="76">
                  <c:v>0.77000100000000005</c:v>
                </c:pt>
                <c:pt idx="77">
                  <c:v>0.78000100000000006</c:v>
                </c:pt>
                <c:pt idx="78">
                  <c:v>0.79000100000000006</c:v>
                </c:pt>
                <c:pt idx="79">
                  <c:v>0.80000100000000007</c:v>
                </c:pt>
                <c:pt idx="80">
                  <c:v>0.81000099999999997</c:v>
                </c:pt>
                <c:pt idx="81">
                  <c:v>0.82000099999999998</c:v>
                </c:pt>
                <c:pt idx="82">
                  <c:v>0.83000099999999999</c:v>
                </c:pt>
                <c:pt idx="83">
                  <c:v>0.840001</c:v>
                </c:pt>
                <c:pt idx="84">
                  <c:v>0.85000100000000001</c:v>
                </c:pt>
                <c:pt idx="85">
                  <c:v>0.86000100000000002</c:v>
                </c:pt>
                <c:pt idx="86">
                  <c:v>0.87000100000000002</c:v>
                </c:pt>
                <c:pt idx="87">
                  <c:v>0.88000100000000003</c:v>
                </c:pt>
                <c:pt idx="88">
                  <c:v>0.89000100000000004</c:v>
                </c:pt>
                <c:pt idx="89">
                  <c:v>0.90000100000000005</c:v>
                </c:pt>
                <c:pt idx="90">
                  <c:v>0.91000100000000006</c:v>
                </c:pt>
                <c:pt idx="91">
                  <c:v>0.92000100000000007</c:v>
                </c:pt>
                <c:pt idx="92">
                  <c:v>0.93000099999999997</c:v>
                </c:pt>
                <c:pt idx="93">
                  <c:v>0.94000099999999998</c:v>
                </c:pt>
                <c:pt idx="94">
                  <c:v>0.95000099999999998</c:v>
                </c:pt>
                <c:pt idx="95">
                  <c:v>0.96000099999999999</c:v>
                </c:pt>
                <c:pt idx="96">
                  <c:v>0.970001</c:v>
                </c:pt>
                <c:pt idx="97">
                  <c:v>0.98000100000000001</c:v>
                </c:pt>
                <c:pt idx="98">
                  <c:v>0.99000100000000002</c:v>
                </c:pt>
                <c:pt idx="99">
                  <c:v>1</c:v>
                </c:pt>
              </c:numCache>
            </c:numRef>
          </c:xVal>
          <c:yVal>
            <c:numRef>
              <c:f>'1MeV'!$K$10:$K$109</c:f>
              <c:numCache>
                <c:formatCode>0</c:formatCode>
                <c:ptCount val="100"/>
                <c:pt idx="0">
                  <c:v>10.660642535653313</c:v>
                </c:pt>
                <c:pt idx="1">
                  <c:v>21.320971532218493</c:v>
                </c:pt>
                <c:pt idx="2">
                  <c:v>23.202206061024111</c:v>
                </c:pt>
                <c:pt idx="3">
                  <c:v>33.862221518501158</c:v>
                </c:pt>
                <c:pt idx="4">
                  <c:v>48.912097748946117</c:v>
                </c:pt>
                <c:pt idx="5">
                  <c:v>67.097364860733776</c:v>
                </c:pt>
                <c:pt idx="6">
                  <c:v>64.589052155659616</c:v>
                </c:pt>
                <c:pt idx="7">
                  <c:v>95.319018183699413</c:v>
                </c:pt>
                <c:pt idx="8">
                  <c:v>89.675314597282551</c:v>
                </c:pt>
                <c:pt idx="9">
                  <c:v>102.8439562989219</c:v>
                </c:pt>
                <c:pt idx="10">
                  <c:v>122.91045793951517</c:v>
                </c:pt>
                <c:pt idx="11">
                  <c:v>156.14560128174782</c:v>
                </c:pt>
                <c:pt idx="12">
                  <c:v>153.63728857667365</c:v>
                </c:pt>
                <c:pt idx="13">
                  <c:v>201.92230814935124</c:v>
                </c:pt>
                <c:pt idx="14">
                  <c:v>216.97218437979618</c:v>
                </c:pt>
                <c:pt idx="15">
                  <c:v>240.17407690173218</c:v>
                </c:pt>
                <c:pt idx="16">
                  <c:v>291.59762274663376</c:v>
                </c:pt>
                <c:pt idx="17">
                  <c:v>289.71638821782818</c:v>
                </c:pt>
                <c:pt idx="18">
                  <c:v>363.0782640594847</c:v>
                </c:pt>
                <c:pt idx="19">
                  <c:v>359.94287317814195</c:v>
                </c:pt>
                <c:pt idx="20">
                  <c:v>420.7694562761904</c:v>
                </c:pt>
                <c:pt idx="21">
                  <c:v>478.46064849289598</c:v>
                </c:pt>
                <c:pt idx="22">
                  <c:v>506.71052033379368</c:v>
                </c:pt>
                <c:pt idx="23">
                  <c:v>507.96467668633085</c:v>
                </c:pt>
                <c:pt idx="24">
                  <c:v>602.65348130288032</c:v>
                </c:pt>
                <c:pt idx="25">
                  <c:v>669.12376798734556</c:v>
                </c:pt>
                <c:pt idx="26">
                  <c:v>710.51092762106919</c:v>
                </c:pt>
                <c:pt idx="27">
                  <c:v>737.47528920061654</c:v>
                </c:pt>
                <c:pt idx="28">
                  <c:v>845.33273551880529</c:v>
                </c:pt>
                <c:pt idx="29">
                  <c:v>884.21158244745482</c:v>
                </c:pt>
                <c:pt idx="30">
                  <c:v>881.7032697423806</c:v>
                </c:pt>
                <c:pt idx="31">
                  <c:v>966.3588235386336</c:v>
                </c:pt>
                <c:pt idx="32">
                  <c:v>981.40869976907845</c:v>
                </c:pt>
                <c:pt idx="33">
                  <c:v>1045.9977519247382</c:v>
                </c:pt>
                <c:pt idx="34">
                  <c:v>1100.5535532601011</c:v>
                </c:pt>
                <c:pt idx="35">
                  <c:v>1104.3160223177124</c:v>
                </c:pt>
                <c:pt idx="36">
                  <c:v>1089.8932242635358</c:v>
                </c:pt>
                <c:pt idx="37">
                  <c:v>1140.0594783650192</c:v>
                </c:pt>
                <c:pt idx="38">
                  <c:v>1195.8694360529194</c:v>
                </c:pt>
                <c:pt idx="39">
                  <c:v>1144.4490255988987</c:v>
                </c:pt>
                <c:pt idx="40">
                  <c:v>1085.503677029656</c:v>
                </c:pt>
                <c:pt idx="41">
                  <c:v>1076.7245825618966</c:v>
                </c:pt>
                <c:pt idx="42">
                  <c:v>1022.7958594028021</c:v>
                </c:pt>
                <c:pt idx="43">
                  <c:v>981.40869976907845</c:v>
                </c:pt>
                <c:pt idx="44">
                  <c:v>950.05479095565158</c:v>
                </c:pt>
                <c:pt idx="45">
                  <c:v>792.03109053597939</c:v>
                </c:pt>
                <c:pt idx="46">
                  <c:v>797.67479412239641</c:v>
                </c:pt>
                <c:pt idx="47">
                  <c:v>751.89808725479293</c:v>
                </c:pt>
                <c:pt idx="48">
                  <c:v>648.4301881704838</c:v>
                </c:pt>
                <c:pt idx="49">
                  <c:v>593.87438683512084</c:v>
                </c:pt>
                <c:pt idx="50">
                  <c:v>508.59175486259937</c:v>
                </c:pt>
                <c:pt idx="51">
                  <c:v>450.24213056081174</c:v>
                </c:pt>
                <c:pt idx="52">
                  <c:v>366.21365494082733</c:v>
                </c:pt>
                <c:pt idx="53">
                  <c:v>311.6641243872271</c:v>
                </c:pt>
                <c:pt idx="54">
                  <c:v>255.22708852305848</c:v>
                </c:pt>
                <c:pt idx="55">
                  <c:v>196.90568273920292</c:v>
                </c:pt>
                <c:pt idx="56">
                  <c:v>150.50189769533094</c:v>
                </c:pt>
                <c:pt idx="57">
                  <c:v>131.06247423100623</c:v>
                </c:pt>
                <c:pt idx="58">
                  <c:v>93.437783654893792</c:v>
                </c:pt>
                <c:pt idx="59">
                  <c:v>70.232755742076478</c:v>
                </c:pt>
                <c:pt idx="60">
                  <c:v>49.539175925214657</c:v>
                </c:pt>
                <c:pt idx="61">
                  <c:v>33.862221518501158</c:v>
                </c:pt>
                <c:pt idx="62">
                  <c:v>23.202206061024111</c:v>
                </c:pt>
                <c:pt idx="63">
                  <c:v>19.439737003412876</c:v>
                </c:pt>
                <c:pt idx="64">
                  <c:v>6.8978599389539399</c:v>
                </c:pt>
                <c:pt idx="65">
                  <c:v>4.3895472338797799</c:v>
                </c:pt>
                <c:pt idx="66">
                  <c:v>3.7624690576112396</c:v>
                </c:pt>
                <c:pt idx="67">
                  <c:v>1.2541877064458933</c:v>
                </c:pt>
                <c:pt idx="68">
                  <c:v>1.2541877064458933</c:v>
                </c:pt>
                <c:pt idx="69">
                  <c:v>0.62707817626854001</c:v>
                </c:pt>
                <c:pt idx="70">
                  <c:v>0.62707817626854001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F45-4D07-8D1A-56C9E965A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397440"/>
        <c:axId val="122395264"/>
      </c:scatterChart>
      <c:valAx>
        <c:axId val="122382976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de-DE" sz="2400" b="0"/>
                  <a:t>Distance from surface (µm)</a:t>
                </a:r>
              </a:p>
            </c:rich>
          </c:tx>
          <c:layout>
            <c:manualLayout>
              <c:xMode val="edge"/>
              <c:yMode val="edge"/>
              <c:x val="0.31033260186738953"/>
              <c:y val="0.93729118568916747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400"/>
            </a:pPr>
            <a:endParaRPr lang="de-DE"/>
          </a:p>
        </c:txPr>
        <c:crossAx val="122393344"/>
        <c:crosses val="autoZero"/>
        <c:crossBetween val="midCat"/>
        <c:majorUnit val="0.2"/>
      </c:valAx>
      <c:valAx>
        <c:axId val="122393344"/>
        <c:scaling>
          <c:orientation val="minMax"/>
          <c:max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400" b="0"/>
                  <a:t>Displacement damage (dpa)</a:t>
                </a:r>
              </a:p>
            </c:rich>
          </c:tx>
          <c:layout>
            <c:manualLayout>
              <c:xMode val="edge"/>
              <c:yMode val="edge"/>
              <c:x val="1.5667355105202013E-3"/>
              <c:y val="0.15039844048620135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400"/>
            </a:pPr>
            <a:endParaRPr lang="de-DE"/>
          </a:p>
        </c:txPr>
        <c:crossAx val="122382976"/>
        <c:crosses val="autoZero"/>
        <c:crossBetween val="midCat"/>
        <c:majorUnit val="1"/>
      </c:valAx>
      <c:valAx>
        <c:axId val="122395264"/>
        <c:scaling>
          <c:orientation val="minMax"/>
          <c:max val="20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2400" b="0"/>
                  <a:t>Injected interstitials (appm)</a:t>
                </a:r>
              </a:p>
            </c:rich>
          </c:tx>
          <c:layout>
            <c:manualLayout>
              <c:xMode val="edge"/>
              <c:yMode val="edge"/>
              <c:x val="0.95141409577901126"/>
              <c:y val="0.16501995260301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400"/>
            </a:pPr>
            <a:endParaRPr lang="de-DE"/>
          </a:p>
        </c:txPr>
        <c:crossAx val="122397440"/>
        <c:crosses val="max"/>
        <c:crossBetween val="midCat"/>
        <c:majorUnit val="500"/>
      </c:valAx>
      <c:valAx>
        <c:axId val="122397440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22395264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2045038939804656"/>
          <c:y val="3.8261295008026906E-2"/>
          <c:w val="0.36824491200894965"/>
          <c:h val="0.10874581454017276"/>
        </c:manualLayout>
      </c:layout>
      <c:overlay val="0"/>
      <c:txPr>
        <a:bodyPr/>
        <a:lstStyle/>
        <a:p>
          <a:pPr>
            <a:defRPr sz="24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416519363651"/>
          <c:y val="2.8441709349438116E-2"/>
          <c:w val="0.72601275762660811"/>
          <c:h val="0.81703218408378564"/>
        </c:manualLayout>
      </c:layout>
      <c:scatterChart>
        <c:scatterStyle val="lineMarker"/>
        <c:varyColors val="0"/>
        <c:ser>
          <c:idx val="0"/>
          <c:order val="0"/>
          <c:tx>
            <c:v>Displacement damage</c:v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'500keV'!$B$10:$B$109</c:f>
              <c:numCache>
                <c:formatCode>0.000</c:formatCode>
                <c:ptCount val="100"/>
                <c:pt idx="0">
                  <c:v>1.0001000000000001E-2</c:v>
                </c:pt>
                <c:pt idx="1">
                  <c:v>2.0000999999999998E-2</c:v>
                </c:pt>
                <c:pt idx="2">
                  <c:v>3.0001E-2</c:v>
                </c:pt>
                <c:pt idx="3">
                  <c:v>4.0001000000000002E-2</c:v>
                </c:pt>
                <c:pt idx="4">
                  <c:v>5.0000999999999997E-2</c:v>
                </c:pt>
                <c:pt idx="5">
                  <c:v>6.0000999999999999E-2</c:v>
                </c:pt>
                <c:pt idx="6">
                  <c:v>7.0000999999999994E-2</c:v>
                </c:pt>
                <c:pt idx="7">
                  <c:v>8.0001000000000003E-2</c:v>
                </c:pt>
                <c:pt idx="8">
                  <c:v>9.0000999999999998E-2</c:v>
                </c:pt>
                <c:pt idx="9">
                  <c:v>0.10000099999999999</c:v>
                </c:pt>
                <c:pt idx="10">
                  <c:v>0.110001</c:v>
                </c:pt>
                <c:pt idx="11">
                  <c:v>0.120001</c:v>
                </c:pt>
                <c:pt idx="12">
                  <c:v>0.13000100000000001</c:v>
                </c:pt>
                <c:pt idx="13">
                  <c:v>0.14000099999999999</c:v>
                </c:pt>
                <c:pt idx="14">
                  <c:v>0.150001</c:v>
                </c:pt>
                <c:pt idx="15">
                  <c:v>0.160001</c:v>
                </c:pt>
                <c:pt idx="16">
                  <c:v>0.17000099999999999</c:v>
                </c:pt>
                <c:pt idx="17">
                  <c:v>0.18000099999999999</c:v>
                </c:pt>
                <c:pt idx="18">
                  <c:v>0.190001</c:v>
                </c:pt>
                <c:pt idx="19">
                  <c:v>0.20000100000000001</c:v>
                </c:pt>
                <c:pt idx="20">
                  <c:v>0.21000100000000002</c:v>
                </c:pt>
                <c:pt idx="21">
                  <c:v>0.22000100000000003</c:v>
                </c:pt>
                <c:pt idx="22">
                  <c:v>0.23000100000000001</c:v>
                </c:pt>
                <c:pt idx="23">
                  <c:v>0.24000100000000002</c:v>
                </c:pt>
                <c:pt idx="24">
                  <c:v>0.25000100000000003</c:v>
                </c:pt>
                <c:pt idx="25">
                  <c:v>0.26000100000000004</c:v>
                </c:pt>
                <c:pt idx="26">
                  <c:v>0.27000100000000005</c:v>
                </c:pt>
                <c:pt idx="27">
                  <c:v>0.280001</c:v>
                </c:pt>
                <c:pt idx="28">
                  <c:v>0.29000100000000001</c:v>
                </c:pt>
                <c:pt idx="29">
                  <c:v>0.30000100000000002</c:v>
                </c:pt>
                <c:pt idx="30">
                  <c:v>0.31000100000000003</c:v>
                </c:pt>
                <c:pt idx="31">
                  <c:v>0.32000100000000004</c:v>
                </c:pt>
                <c:pt idx="32">
                  <c:v>0.33000100000000004</c:v>
                </c:pt>
                <c:pt idx="33">
                  <c:v>0.340001</c:v>
                </c:pt>
                <c:pt idx="34">
                  <c:v>0.35000100000000001</c:v>
                </c:pt>
                <c:pt idx="35">
                  <c:v>0.36000100000000002</c:v>
                </c:pt>
                <c:pt idx="36">
                  <c:v>0.37000100000000002</c:v>
                </c:pt>
                <c:pt idx="37">
                  <c:v>0.38000100000000003</c:v>
                </c:pt>
                <c:pt idx="38">
                  <c:v>0.39000100000000004</c:v>
                </c:pt>
                <c:pt idx="39">
                  <c:v>0.400001</c:v>
                </c:pt>
                <c:pt idx="40">
                  <c:v>0.410001</c:v>
                </c:pt>
                <c:pt idx="41">
                  <c:v>0.42000100000000001</c:v>
                </c:pt>
                <c:pt idx="42">
                  <c:v>0.43000100000000002</c:v>
                </c:pt>
                <c:pt idx="43">
                  <c:v>0.44000100000000003</c:v>
                </c:pt>
                <c:pt idx="44">
                  <c:v>0.45000100000000004</c:v>
                </c:pt>
                <c:pt idx="45">
                  <c:v>0.46000100000000005</c:v>
                </c:pt>
                <c:pt idx="46">
                  <c:v>0.470001</c:v>
                </c:pt>
                <c:pt idx="47">
                  <c:v>0.48000100000000001</c:v>
                </c:pt>
                <c:pt idx="48">
                  <c:v>0.49000100000000002</c:v>
                </c:pt>
                <c:pt idx="49">
                  <c:v>0.50000100000000003</c:v>
                </c:pt>
                <c:pt idx="50">
                  <c:v>0.51000100000000004</c:v>
                </c:pt>
                <c:pt idx="51">
                  <c:v>0.52000100000000005</c:v>
                </c:pt>
                <c:pt idx="52">
                  <c:v>0.53000100000000006</c:v>
                </c:pt>
                <c:pt idx="53">
                  <c:v>0.54000100000000006</c:v>
                </c:pt>
                <c:pt idx="54">
                  <c:v>0.55000100000000007</c:v>
                </c:pt>
                <c:pt idx="55">
                  <c:v>0.56000099999999997</c:v>
                </c:pt>
                <c:pt idx="56">
                  <c:v>0.57000099999999998</c:v>
                </c:pt>
                <c:pt idx="57">
                  <c:v>0.58000099999999999</c:v>
                </c:pt>
                <c:pt idx="58">
                  <c:v>0.590001</c:v>
                </c:pt>
                <c:pt idx="59">
                  <c:v>0.60000100000000001</c:v>
                </c:pt>
                <c:pt idx="60">
                  <c:v>0.61000100000000002</c:v>
                </c:pt>
                <c:pt idx="61">
                  <c:v>0.62000100000000002</c:v>
                </c:pt>
                <c:pt idx="62">
                  <c:v>0.63000100000000003</c:v>
                </c:pt>
                <c:pt idx="63">
                  <c:v>0.64000100000000004</c:v>
                </c:pt>
                <c:pt idx="64">
                  <c:v>0.65000100000000005</c:v>
                </c:pt>
                <c:pt idx="65">
                  <c:v>0.66000100000000006</c:v>
                </c:pt>
                <c:pt idx="66">
                  <c:v>0.67000100000000007</c:v>
                </c:pt>
                <c:pt idx="67">
                  <c:v>0.68000099999999997</c:v>
                </c:pt>
                <c:pt idx="68">
                  <c:v>0.69000099999999998</c:v>
                </c:pt>
                <c:pt idx="69">
                  <c:v>0.70000099999999998</c:v>
                </c:pt>
                <c:pt idx="70">
                  <c:v>0.71000099999999999</c:v>
                </c:pt>
                <c:pt idx="71">
                  <c:v>0.720001</c:v>
                </c:pt>
                <c:pt idx="72">
                  <c:v>0.73000100000000001</c:v>
                </c:pt>
                <c:pt idx="73">
                  <c:v>0.74000100000000002</c:v>
                </c:pt>
                <c:pt idx="74">
                  <c:v>0.75000100000000003</c:v>
                </c:pt>
                <c:pt idx="75">
                  <c:v>0.76000100000000004</c:v>
                </c:pt>
                <c:pt idx="76">
                  <c:v>0.77000100000000005</c:v>
                </c:pt>
                <c:pt idx="77">
                  <c:v>0.78000100000000006</c:v>
                </c:pt>
                <c:pt idx="78">
                  <c:v>0.79000100000000006</c:v>
                </c:pt>
                <c:pt idx="79">
                  <c:v>0.80000100000000007</c:v>
                </c:pt>
                <c:pt idx="80">
                  <c:v>0.81000099999999997</c:v>
                </c:pt>
                <c:pt idx="81">
                  <c:v>0.82000099999999998</c:v>
                </c:pt>
                <c:pt idx="82">
                  <c:v>0.83000099999999999</c:v>
                </c:pt>
                <c:pt idx="83">
                  <c:v>0.840001</c:v>
                </c:pt>
                <c:pt idx="84">
                  <c:v>0.85000100000000001</c:v>
                </c:pt>
                <c:pt idx="85">
                  <c:v>0.86000100000000002</c:v>
                </c:pt>
                <c:pt idx="86">
                  <c:v>0.87000100000000002</c:v>
                </c:pt>
                <c:pt idx="87">
                  <c:v>0.88000100000000003</c:v>
                </c:pt>
                <c:pt idx="88">
                  <c:v>0.89000100000000004</c:v>
                </c:pt>
                <c:pt idx="89">
                  <c:v>0.90000100000000005</c:v>
                </c:pt>
                <c:pt idx="90">
                  <c:v>0.91000100000000006</c:v>
                </c:pt>
                <c:pt idx="91">
                  <c:v>0.92000100000000007</c:v>
                </c:pt>
                <c:pt idx="92">
                  <c:v>0.93000099999999997</c:v>
                </c:pt>
                <c:pt idx="93">
                  <c:v>0.94000099999999998</c:v>
                </c:pt>
                <c:pt idx="94">
                  <c:v>0.95000099999999998</c:v>
                </c:pt>
                <c:pt idx="95">
                  <c:v>0.96000099999999999</c:v>
                </c:pt>
                <c:pt idx="96">
                  <c:v>0.970001</c:v>
                </c:pt>
                <c:pt idx="97">
                  <c:v>0.98000100000000001</c:v>
                </c:pt>
                <c:pt idx="98">
                  <c:v>0.99000100000000002</c:v>
                </c:pt>
                <c:pt idx="99">
                  <c:v>1</c:v>
                </c:pt>
              </c:numCache>
            </c:numRef>
          </c:xVal>
          <c:yVal>
            <c:numRef>
              <c:f>'500keV'!$G$10:$G$109</c:f>
              <c:numCache>
                <c:formatCode>0.00</c:formatCode>
                <c:ptCount val="100"/>
                <c:pt idx="0">
                  <c:v>2.7196706585418235</c:v>
                </c:pt>
                <c:pt idx="1">
                  <c:v>3.0348251000581614</c:v>
                </c:pt>
                <c:pt idx="2">
                  <c:v>3.1092301204460404</c:v>
                </c:pt>
                <c:pt idx="3">
                  <c:v>3.2818910796561731</c:v>
                </c:pt>
                <c:pt idx="4">
                  <c:v>3.4484649910092662</c:v>
                </c:pt>
                <c:pt idx="5">
                  <c:v>3.6179084120969649</c:v>
                </c:pt>
                <c:pt idx="6">
                  <c:v>3.7049327537040728</c:v>
                </c:pt>
                <c:pt idx="7">
                  <c:v>3.7842524992984563</c:v>
                </c:pt>
                <c:pt idx="8">
                  <c:v>3.9887505310568301</c:v>
                </c:pt>
                <c:pt idx="9">
                  <c:v>3.9187874189305494</c:v>
                </c:pt>
                <c:pt idx="10">
                  <c:v>4.0012632489860929</c:v>
                </c:pt>
                <c:pt idx="11">
                  <c:v>4.0521866999854206</c:v>
                </c:pt>
                <c:pt idx="12">
                  <c:v>3.9710236580918945</c:v>
                </c:pt>
                <c:pt idx="13">
                  <c:v>3.8823930557362765</c:v>
                </c:pt>
                <c:pt idx="14">
                  <c:v>3.7612823121626522</c:v>
                </c:pt>
                <c:pt idx="15">
                  <c:v>3.6136132401286143</c:v>
                </c:pt>
                <c:pt idx="16">
                  <c:v>3.3986442569829074</c:v>
                </c:pt>
                <c:pt idx="17">
                  <c:v>3.1072209619692766</c:v>
                </c:pt>
                <c:pt idx="18">
                  <c:v>2.7912901976707185</c:v>
                </c:pt>
                <c:pt idx="19">
                  <c:v>2.4854905083879548</c:v>
                </c:pt>
                <c:pt idx="20">
                  <c:v>2.1449425361236223</c:v>
                </c:pt>
                <c:pt idx="21">
                  <c:v>1.8473111671649325</c:v>
                </c:pt>
                <c:pt idx="22">
                  <c:v>1.5495192661931181</c:v>
                </c:pt>
                <c:pt idx="23">
                  <c:v>1.269720119332977</c:v>
                </c:pt>
                <c:pt idx="24">
                  <c:v>1.0203317557091549</c:v>
                </c:pt>
                <c:pt idx="25">
                  <c:v>0.78668963863052388</c:v>
                </c:pt>
                <c:pt idx="26">
                  <c:v>0.5861305984363806</c:v>
                </c:pt>
                <c:pt idx="27">
                  <c:v>0.42237038686020401</c:v>
                </c:pt>
                <c:pt idx="28">
                  <c:v>0.32120395874452679</c:v>
                </c:pt>
                <c:pt idx="29">
                  <c:v>0.21604598991344756</c:v>
                </c:pt>
                <c:pt idx="30">
                  <c:v>0.14362733371062536</c:v>
                </c:pt>
                <c:pt idx="31">
                  <c:v>9.2754613335758046E-2</c:v>
                </c:pt>
                <c:pt idx="32">
                  <c:v>5.8353104585665935E-2</c:v>
                </c:pt>
                <c:pt idx="33">
                  <c:v>3.409602134574112E-2</c:v>
                </c:pt>
                <c:pt idx="34">
                  <c:v>1.8531511462205216E-2</c:v>
                </c:pt>
                <c:pt idx="35">
                  <c:v>9.1322962505428155E-3</c:v>
                </c:pt>
                <c:pt idx="36">
                  <c:v>5.1568589027072538E-3</c:v>
                </c:pt>
                <c:pt idx="37">
                  <c:v>1.9037190438939049E-3</c:v>
                </c:pt>
                <c:pt idx="38">
                  <c:v>9.3732980706372204E-4</c:v>
                </c:pt>
                <c:pt idx="39">
                  <c:v>2.3749291009736957E-4</c:v>
                </c:pt>
                <c:pt idx="40">
                  <c:v>7.9644760213143885E-5</c:v>
                </c:pt>
                <c:pt idx="41">
                  <c:v>7.0374005101280971E-5</c:v>
                </c:pt>
                <c:pt idx="42">
                  <c:v>2.5185246731746928E-5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C0-41A5-8E72-40A8F3ABF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66592"/>
        <c:axId val="123968512"/>
      </c:scatterChart>
      <c:scatterChart>
        <c:scatterStyle val="lineMarker"/>
        <c:varyColors val="0"/>
        <c:ser>
          <c:idx val="1"/>
          <c:order val="1"/>
          <c:tx>
            <c:v>Injected interstitials</c:v>
          </c:tx>
          <c:spPr>
            <a:ln w="25400">
              <a:prstDash val="lgDash"/>
            </a:ln>
          </c:spPr>
          <c:marker>
            <c:symbol val="none"/>
          </c:marker>
          <c:xVal>
            <c:numRef>
              <c:f>'500keV'!$B$10:$B$109</c:f>
              <c:numCache>
                <c:formatCode>0.000</c:formatCode>
                <c:ptCount val="100"/>
                <c:pt idx="0">
                  <c:v>1.0001000000000001E-2</c:v>
                </c:pt>
                <c:pt idx="1">
                  <c:v>2.0000999999999998E-2</c:v>
                </c:pt>
                <c:pt idx="2">
                  <c:v>3.0001E-2</c:v>
                </c:pt>
                <c:pt idx="3">
                  <c:v>4.0001000000000002E-2</c:v>
                </c:pt>
                <c:pt idx="4">
                  <c:v>5.0000999999999997E-2</c:v>
                </c:pt>
                <c:pt idx="5">
                  <c:v>6.0000999999999999E-2</c:v>
                </c:pt>
                <c:pt idx="6">
                  <c:v>7.0000999999999994E-2</c:v>
                </c:pt>
                <c:pt idx="7">
                  <c:v>8.0001000000000003E-2</c:v>
                </c:pt>
                <c:pt idx="8">
                  <c:v>9.0000999999999998E-2</c:v>
                </c:pt>
                <c:pt idx="9">
                  <c:v>0.10000099999999999</c:v>
                </c:pt>
                <c:pt idx="10">
                  <c:v>0.110001</c:v>
                </c:pt>
                <c:pt idx="11">
                  <c:v>0.120001</c:v>
                </c:pt>
                <c:pt idx="12">
                  <c:v>0.13000100000000001</c:v>
                </c:pt>
                <c:pt idx="13">
                  <c:v>0.14000099999999999</c:v>
                </c:pt>
                <c:pt idx="14">
                  <c:v>0.150001</c:v>
                </c:pt>
                <c:pt idx="15">
                  <c:v>0.160001</c:v>
                </c:pt>
                <c:pt idx="16">
                  <c:v>0.17000099999999999</c:v>
                </c:pt>
                <c:pt idx="17">
                  <c:v>0.18000099999999999</c:v>
                </c:pt>
                <c:pt idx="18">
                  <c:v>0.190001</c:v>
                </c:pt>
                <c:pt idx="19">
                  <c:v>0.20000100000000001</c:v>
                </c:pt>
                <c:pt idx="20">
                  <c:v>0.21000100000000002</c:v>
                </c:pt>
                <c:pt idx="21">
                  <c:v>0.22000100000000003</c:v>
                </c:pt>
                <c:pt idx="22">
                  <c:v>0.23000100000000001</c:v>
                </c:pt>
                <c:pt idx="23">
                  <c:v>0.24000100000000002</c:v>
                </c:pt>
                <c:pt idx="24">
                  <c:v>0.25000100000000003</c:v>
                </c:pt>
                <c:pt idx="25">
                  <c:v>0.26000100000000004</c:v>
                </c:pt>
                <c:pt idx="26">
                  <c:v>0.27000100000000005</c:v>
                </c:pt>
                <c:pt idx="27">
                  <c:v>0.280001</c:v>
                </c:pt>
                <c:pt idx="28">
                  <c:v>0.29000100000000001</c:v>
                </c:pt>
                <c:pt idx="29">
                  <c:v>0.30000100000000002</c:v>
                </c:pt>
                <c:pt idx="30">
                  <c:v>0.31000100000000003</c:v>
                </c:pt>
                <c:pt idx="31">
                  <c:v>0.32000100000000004</c:v>
                </c:pt>
                <c:pt idx="32">
                  <c:v>0.33000100000000004</c:v>
                </c:pt>
                <c:pt idx="33">
                  <c:v>0.340001</c:v>
                </c:pt>
                <c:pt idx="34">
                  <c:v>0.35000100000000001</c:v>
                </c:pt>
                <c:pt idx="35">
                  <c:v>0.36000100000000002</c:v>
                </c:pt>
                <c:pt idx="36">
                  <c:v>0.37000100000000002</c:v>
                </c:pt>
                <c:pt idx="37">
                  <c:v>0.38000100000000003</c:v>
                </c:pt>
                <c:pt idx="38">
                  <c:v>0.39000100000000004</c:v>
                </c:pt>
                <c:pt idx="39">
                  <c:v>0.400001</c:v>
                </c:pt>
                <c:pt idx="40">
                  <c:v>0.410001</c:v>
                </c:pt>
                <c:pt idx="41">
                  <c:v>0.42000100000000001</c:v>
                </c:pt>
                <c:pt idx="42">
                  <c:v>0.43000100000000002</c:v>
                </c:pt>
                <c:pt idx="43">
                  <c:v>0.44000100000000003</c:v>
                </c:pt>
                <c:pt idx="44">
                  <c:v>0.45000100000000004</c:v>
                </c:pt>
                <c:pt idx="45">
                  <c:v>0.46000100000000005</c:v>
                </c:pt>
                <c:pt idx="46">
                  <c:v>0.470001</c:v>
                </c:pt>
                <c:pt idx="47">
                  <c:v>0.48000100000000001</c:v>
                </c:pt>
                <c:pt idx="48">
                  <c:v>0.49000100000000002</c:v>
                </c:pt>
                <c:pt idx="49">
                  <c:v>0.50000100000000003</c:v>
                </c:pt>
                <c:pt idx="50">
                  <c:v>0.51000100000000004</c:v>
                </c:pt>
                <c:pt idx="51">
                  <c:v>0.52000100000000005</c:v>
                </c:pt>
                <c:pt idx="52">
                  <c:v>0.53000100000000006</c:v>
                </c:pt>
                <c:pt idx="53">
                  <c:v>0.54000100000000006</c:v>
                </c:pt>
                <c:pt idx="54">
                  <c:v>0.55000100000000007</c:v>
                </c:pt>
                <c:pt idx="55">
                  <c:v>0.56000099999999997</c:v>
                </c:pt>
                <c:pt idx="56">
                  <c:v>0.57000099999999998</c:v>
                </c:pt>
                <c:pt idx="57">
                  <c:v>0.58000099999999999</c:v>
                </c:pt>
                <c:pt idx="58">
                  <c:v>0.590001</c:v>
                </c:pt>
                <c:pt idx="59">
                  <c:v>0.60000100000000001</c:v>
                </c:pt>
                <c:pt idx="60">
                  <c:v>0.61000100000000002</c:v>
                </c:pt>
                <c:pt idx="61">
                  <c:v>0.62000100000000002</c:v>
                </c:pt>
                <c:pt idx="62">
                  <c:v>0.63000100000000003</c:v>
                </c:pt>
                <c:pt idx="63">
                  <c:v>0.64000100000000004</c:v>
                </c:pt>
                <c:pt idx="64">
                  <c:v>0.65000100000000005</c:v>
                </c:pt>
                <c:pt idx="65">
                  <c:v>0.66000100000000006</c:v>
                </c:pt>
                <c:pt idx="66">
                  <c:v>0.67000100000000007</c:v>
                </c:pt>
                <c:pt idx="67">
                  <c:v>0.68000099999999997</c:v>
                </c:pt>
                <c:pt idx="68">
                  <c:v>0.69000099999999998</c:v>
                </c:pt>
                <c:pt idx="69">
                  <c:v>0.70000099999999998</c:v>
                </c:pt>
                <c:pt idx="70">
                  <c:v>0.71000099999999999</c:v>
                </c:pt>
                <c:pt idx="71">
                  <c:v>0.720001</c:v>
                </c:pt>
                <c:pt idx="72">
                  <c:v>0.73000100000000001</c:v>
                </c:pt>
                <c:pt idx="73">
                  <c:v>0.74000100000000002</c:v>
                </c:pt>
                <c:pt idx="74">
                  <c:v>0.75000100000000003</c:v>
                </c:pt>
                <c:pt idx="75">
                  <c:v>0.76000100000000004</c:v>
                </c:pt>
                <c:pt idx="76">
                  <c:v>0.77000100000000005</c:v>
                </c:pt>
                <c:pt idx="77">
                  <c:v>0.78000100000000006</c:v>
                </c:pt>
                <c:pt idx="78">
                  <c:v>0.79000100000000006</c:v>
                </c:pt>
                <c:pt idx="79">
                  <c:v>0.80000100000000007</c:v>
                </c:pt>
                <c:pt idx="80">
                  <c:v>0.81000099999999997</c:v>
                </c:pt>
                <c:pt idx="81">
                  <c:v>0.82000099999999998</c:v>
                </c:pt>
                <c:pt idx="82">
                  <c:v>0.83000099999999999</c:v>
                </c:pt>
                <c:pt idx="83">
                  <c:v>0.840001</c:v>
                </c:pt>
                <c:pt idx="84">
                  <c:v>0.85000100000000001</c:v>
                </c:pt>
                <c:pt idx="85">
                  <c:v>0.86000100000000002</c:v>
                </c:pt>
                <c:pt idx="86">
                  <c:v>0.87000100000000002</c:v>
                </c:pt>
                <c:pt idx="87">
                  <c:v>0.88000100000000003</c:v>
                </c:pt>
                <c:pt idx="88">
                  <c:v>0.89000100000000004</c:v>
                </c:pt>
                <c:pt idx="89">
                  <c:v>0.90000100000000005</c:v>
                </c:pt>
                <c:pt idx="90">
                  <c:v>0.91000100000000006</c:v>
                </c:pt>
                <c:pt idx="91">
                  <c:v>0.92000100000000007</c:v>
                </c:pt>
                <c:pt idx="92">
                  <c:v>0.93000099999999997</c:v>
                </c:pt>
                <c:pt idx="93">
                  <c:v>0.94000099999999998</c:v>
                </c:pt>
                <c:pt idx="94">
                  <c:v>0.95000099999999998</c:v>
                </c:pt>
                <c:pt idx="95">
                  <c:v>0.96000099999999999</c:v>
                </c:pt>
                <c:pt idx="96">
                  <c:v>0.970001</c:v>
                </c:pt>
                <c:pt idx="97">
                  <c:v>0.98000100000000001</c:v>
                </c:pt>
                <c:pt idx="98">
                  <c:v>0.99000100000000002</c:v>
                </c:pt>
                <c:pt idx="99">
                  <c:v>1</c:v>
                </c:pt>
              </c:numCache>
            </c:numRef>
          </c:xVal>
          <c:yVal>
            <c:numRef>
              <c:f>'500keV'!$K$10:$K$109</c:f>
              <c:numCache>
                <c:formatCode>0</c:formatCode>
                <c:ptCount val="100"/>
                <c:pt idx="0">
                  <c:v>54.555801335362986</c:v>
                </c:pt>
                <c:pt idx="1">
                  <c:v>117.26675435309831</c:v>
                </c:pt>
                <c:pt idx="2">
                  <c:v>184.36411921383208</c:v>
                </c:pt>
                <c:pt idx="3">
                  <c:v>237.66576419665802</c:v>
                </c:pt>
                <c:pt idx="4">
                  <c:v>343.01176241889135</c:v>
                </c:pt>
                <c:pt idx="5">
                  <c:v>453.37752144215438</c:v>
                </c:pt>
                <c:pt idx="6">
                  <c:v>518.62500568289602</c:v>
                </c:pt>
                <c:pt idx="7">
                  <c:v>659.09051716704892</c:v>
                </c:pt>
                <c:pt idx="8">
                  <c:v>808.96220129522999</c:v>
                </c:pt>
                <c:pt idx="9">
                  <c:v>945.03816554550326</c:v>
                </c:pt>
                <c:pt idx="10">
                  <c:v>1039.7269701620526</c:v>
                </c:pt>
                <c:pt idx="11">
                  <c:v>1239.7962623005303</c:v>
                </c:pt>
                <c:pt idx="12">
                  <c:v>1281.1834219342543</c:v>
                </c:pt>
                <c:pt idx="13">
                  <c:v>1548.9458032009206</c:v>
                </c:pt>
                <c:pt idx="14">
                  <c:v>1609.772386298969</c:v>
                </c:pt>
                <c:pt idx="15">
                  <c:v>1735.8150997289456</c:v>
                </c:pt>
                <c:pt idx="16">
                  <c:v>1825.4872789353469</c:v>
                </c:pt>
                <c:pt idx="17">
                  <c:v>1843.6725460471346</c:v>
                </c:pt>
                <c:pt idx="18">
                  <c:v>1814.1998717625131</c:v>
                </c:pt>
                <c:pt idx="19">
                  <c:v>1796.0146046507255</c:v>
                </c:pt>
                <c:pt idx="20">
                  <c:v>1701.9528782104444</c:v>
                </c:pt>
                <c:pt idx="21">
                  <c:v>1590.9600410109128</c:v>
                </c:pt>
                <c:pt idx="22">
                  <c:v>1419.140620713333</c:v>
                </c:pt>
                <c:pt idx="23">
                  <c:v>1318.8081125103665</c:v>
                </c:pt>
                <c:pt idx="24">
                  <c:v>1178.3112471173999</c:v>
                </c:pt>
                <c:pt idx="25">
                  <c:v>1032.829110223099</c:v>
                </c:pt>
                <c:pt idx="26">
                  <c:v>776.35413612926584</c:v>
                </c:pt>
                <c:pt idx="27">
                  <c:v>598.26393406900058</c:v>
                </c:pt>
                <c:pt idx="28">
                  <c:v>507.96467668633085</c:v>
                </c:pt>
                <c:pt idx="29">
                  <c:v>374.99274940858692</c:v>
                </c:pt>
                <c:pt idx="30">
                  <c:v>267.14157387216079</c:v>
                </c:pt>
                <c:pt idx="31">
                  <c:v>190.00782280024899</c:v>
                </c:pt>
                <c:pt idx="32">
                  <c:v>126.04584882085787</c:v>
                </c:pt>
                <c:pt idx="33">
                  <c:v>82.150376482060082</c:v>
                </c:pt>
                <c:pt idx="34">
                  <c:v>48.912097748946117</c:v>
                </c:pt>
                <c:pt idx="35">
                  <c:v>28.846223186529109</c:v>
                </c:pt>
                <c:pt idx="36">
                  <c:v>18.185580650875792</c:v>
                </c:pt>
                <c:pt idx="37">
                  <c:v>7.5249381152224792</c:v>
                </c:pt>
                <c:pt idx="38">
                  <c:v>2.5083754128917866</c:v>
                </c:pt>
                <c:pt idx="39">
                  <c:v>1.8812658827144335</c:v>
                </c:pt>
                <c:pt idx="40">
                  <c:v>0</c:v>
                </c:pt>
                <c:pt idx="41">
                  <c:v>0.62707817626854001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C0-41A5-8E72-40A8F3ABF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976704"/>
        <c:axId val="123974784"/>
      </c:scatterChart>
      <c:valAx>
        <c:axId val="123966592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de-DE" sz="2400" b="0"/>
                  <a:t>Distance from surface (µm)</a:t>
                </a:r>
              </a:p>
            </c:rich>
          </c:tx>
          <c:layout>
            <c:manualLayout>
              <c:xMode val="edge"/>
              <c:yMode val="edge"/>
              <c:x val="0.31033260186738953"/>
              <c:y val="0.93729118568916747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400"/>
            </a:pPr>
            <a:endParaRPr lang="de-DE"/>
          </a:p>
        </c:txPr>
        <c:crossAx val="123968512"/>
        <c:crosses val="autoZero"/>
        <c:crossBetween val="midCat"/>
        <c:majorUnit val="0.2"/>
      </c:valAx>
      <c:valAx>
        <c:axId val="1239685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400" b="0"/>
                  <a:t>Displacement damage (dpa)</a:t>
                </a:r>
              </a:p>
            </c:rich>
          </c:tx>
          <c:layout>
            <c:manualLayout>
              <c:xMode val="edge"/>
              <c:yMode val="edge"/>
              <c:x val="1.5667355105202013E-3"/>
              <c:y val="0.15039844048620135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400"/>
            </a:pPr>
            <a:endParaRPr lang="de-DE"/>
          </a:p>
        </c:txPr>
        <c:crossAx val="123966592"/>
        <c:crosses val="autoZero"/>
        <c:crossBetween val="midCat"/>
        <c:majorUnit val="1"/>
      </c:valAx>
      <c:valAx>
        <c:axId val="123974784"/>
        <c:scaling>
          <c:orientation val="minMax"/>
          <c:max val="25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2400" b="0"/>
                  <a:t>Injected interstitials (appm)</a:t>
                </a:r>
              </a:p>
            </c:rich>
          </c:tx>
          <c:layout>
            <c:manualLayout>
              <c:xMode val="edge"/>
              <c:yMode val="edge"/>
              <c:x val="0.95141409577901126"/>
              <c:y val="0.16501995260301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2400"/>
            </a:pPr>
            <a:endParaRPr lang="de-DE"/>
          </a:p>
        </c:txPr>
        <c:crossAx val="123976704"/>
        <c:crosses val="max"/>
        <c:crossBetween val="midCat"/>
        <c:majorUnit val="500"/>
      </c:valAx>
      <c:valAx>
        <c:axId val="123976704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extTo"/>
        <c:crossAx val="123974784"/>
        <c:crosses val="autoZero"/>
        <c:crossBetween val="midCat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6874969200278538"/>
          <c:y val="4.2144790153657977E-2"/>
          <c:w val="0.36824491200894965"/>
          <c:h val="0.10874581454017276"/>
        </c:manualLayout>
      </c:layout>
      <c:overlay val="0"/>
      <c:txPr>
        <a:bodyPr/>
        <a:lstStyle/>
        <a:p>
          <a:pPr>
            <a:defRPr sz="24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466316710412"/>
          <c:y val="3.1505312786314951E-2"/>
          <c:w val="0.78467327506391793"/>
          <c:h val="0.78949210295665551"/>
        </c:manualLayout>
      </c:layout>
      <c:scatterChart>
        <c:scatterStyle val="lineMarker"/>
        <c:varyColors val="0"/>
        <c:ser>
          <c:idx val="0"/>
          <c:order val="0"/>
          <c:tx>
            <c:v>Average dpa (0-1 µm)</c:v>
          </c:tx>
          <c:spPr>
            <a:ln w="28575">
              <a:solidFill>
                <a:schemeClr val="accent1"/>
              </a:solidFill>
            </a:ln>
          </c:spPr>
          <c:marker>
            <c:symbol val="diamond"/>
            <c:size val="9"/>
          </c:marker>
          <c:xVal>
            <c:numRef>
              <c:f>'Resumen-1'!$B$6:$B$10</c:f>
              <c:numCache>
                <c:formatCode>General</c:formatCode>
                <c:ptCount val="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'Resumen-1'!$C$6:$C$10</c:f>
              <c:numCache>
                <c:formatCode>0.000</c:formatCode>
                <c:ptCount val="5"/>
                <c:pt idx="0">
                  <c:v>0.80202292607375381</c:v>
                </c:pt>
                <c:pt idx="1">
                  <c:v>1.2788923275323376</c:v>
                </c:pt>
                <c:pt idx="2">
                  <c:v>1.8283851645845064</c:v>
                </c:pt>
                <c:pt idx="3">
                  <c:v>1.1047698231169236</c:v>
                </c:pt>
                <c:pt idx="4">
                  <c:v>0.66203829765947342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D7-446A-A8A1-7FFDED07ECCC}"/>
            </c:ext>
          </c:extLst>
        </c:ser>
        <c:ser>
          <c:idx val="1"/>
          <c:order val="1"/>
          <c:tx>
            <c:v>Peak dpa</c:v>
          </c:tx>
          <c:xVal>
            <c:numRef>
              <c:f>'Resumen-1'!$B$6:$B$10</c:f>
              <c:numCache>
                <c:formatCode>General</c:formatCode>
                <c:ptCount val="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'Resumen-1'!$D$6:$D$10</c:f>
              <c:numCache>
                <c:formatCode>0.000</c:formatCode>
                <c:ptCount val="5"/>
                <c:pt idx="0">
                  <c:v>4.0521866999854206</c:v>
                </c:pt>
                <c:pt idx="1">
                  <c:v>3.4045604260369124</c:v>
                </c:pt>
                <c:pt idx="2">
                  <c:v>2.9508599593339802</c:v>
                </c:pt>
                <c:pt idx="3">
                  <c:v>2.6563172639325017</c:v>
                </c:pt>
                <c:pt idx="4">
                  <c:v>2.5454288352493184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D7-446A-A8A1-7FFDED07E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68128"/>
        <c:axId val="123570048"/>
      </c:scatterChart>
      <c:valAx>
        <c:axId val="123568128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800" b="0"/>
                  <a:t>Ion</a:t>
                </a:r>
                <a:r>
                  <a:rPr lang="de-DE" sz="1800" b="0" baseline="0"/>
                  <a:t> energy (MeV)</a:t>
                </a:r>
                <a:endParaRPr lang="de-DE" sz="1800" b="0"/>
              </a:p>
            </c:rich>
          </c:tx>
          <c:layout>
            <c:manualLayout>
              <c:xMode val="edge"/>
              <c:yMode val="edge"/>
              <c:x val="0.43506442762615838"/>
              <c:y val="0.9268085848088313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570048"/>
        <c:crosses val="autoZero"/>
        <c:crossBetween val="midCat"/>
        <c:majorUnit val="2"/>
      </c:valAx>
      <c:valAx>
        <c:axId val="123570048"/>
        <c:scaling>
          <c:orientation val="minMax"/>
          <c:max val="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/>
                  <a:t>Displacement damage (dpa)</a:t>
                </a:r>
              </a:p>
            </c:rich>
          </c:tx>
          <c:layout>
            <c:manualLayout>
              <c:xMode val="edge"/>
              <c:yMode val="edge"/>
              <c:x val="1.2012761479299463E-4"/>
              <c:y val="0.11855950812869176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568128"/>
        <c:crosses val="autoZero"/>
        <c:crossBetween val="midCat"/>
        <c:majorUnit val="1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1246663653448155"/>
          <c:y val="6.1052677209905558E-2"/>
          <c:w val="0.42005130426657833"/>
          <c:h val="0.1376939829663911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85216047023248"/>
          <c:y val="3.1505312786314951E-2"/>
          <c:w val="0.78251577776078962"/>
          <c:h val="0.78949210295665551"/>
        </c:manualLayout>
      </c:layout>
      <c:scatterChart>
        <c:scatterStyle val="lineMarker"/>
        <c:varyColors val="0"/>
        <c:ser>
          <c:idx val="0"/>
          <c:order val="0"/>
          <c:tx>
            <c:v>Average appm (0-1 µm)</c:v>
          </c:tx>
          <c:spPr>
            <a:ln w="28575">
              <a:solidFill>
                <a:schemeClr val="accent1"/>
              </a:solidFill>
            </a:ln>
          </c:spPr>
          <c:marker>
            <c:symbol val="diamond"/>
            <c:size val="9"/>
          </c:marker>
          <c:xVal>
            <c:numRef>
              <c:f>'Resumen-1'!$B$6:$B$10</c:f>
              <c:numCache>
                <c:formatCode>General</c:formatCode>
                <c:ptCount val="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'Resumen-1'!$F$6:$F$10</c:f>
              <c:numCache>
                <c:formatCode>0</c:formatCode>
                <c:ptCount val="5"/>
                <c:pt idx="0">
                  <c:v>313.29980544899581</c:v>
                </c:pt>
                <c:pt idx="1">
                  <c:v>313.46733534102873</c:v>
                </c:pt>
                <c:pt idx="2">
                  <c:v>311.26191080126483</c:v>
                </c:pt>
                <c:pt idx="3">
                  <c:v>20.311267654210283</c:v>
                </c:pt>
                <c:pt idx="4">
                  <c:v>2.9992295014438715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AC-47BC-AC98-BC1A7AB68641}"/>
            </c:ext>
          </c:extLst>
        </c:ser>
        <c:ser>
          <c:idx val="1"/>
          <c:order val="1"/>
          <c:tx>
            <c:v>Peak appm</c:v>
          </c:tx>
          <c:xVal>
            <c:numRef>
              <c:f>'Resumen-1'!$B$6:$B$10</c:f>
              <c:numCache>
                <c:formatCode>General</c:formatCode>
                <c:ptCount val="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'Resumen-1'!$G$6:$G$10</c:f>
              <c:numCache>
                <c:formatCode>0</c:formatCode>
                <c:ptCount val="5"/>
                <c:pt idx="0">
                  <c:v>1843.6725460471346</c:v>
                </c:pt>
                <c:pt idx="1">
                  <c:v>1195.8694360529194</c:v>
                </c:pt>
                <c:pt idx="2">
                  <c:v>821.81730390873508</c:v>
                </c:pt>
                <c:pt idx="3">
                  <c:v>668.71616717277107</c:v>
                </c:pt>
                <c:pt idx="4">
                  <c:v>619.45917642687732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AC-47BC-AC98-BC1A7AB68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583104"/>
        <c:axId val="123613952"/>
      </c:scatterChart>
      <c:valAx>
        <c:axId val="12358310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800" b="0"/>
                  <a:t>Ion</a:t>
                </a:r>
                <a:r>
                  <a:rPr lang="de-DE" sz="1800" b="0" baseline="0"/>
                  <a:t> energy (MeV)</a:t>
                </a:r>
                <a:endParaRPr lang="de-DE" sz="1800" b="0"/>
              </a:p>
            </c:rich>
          </c:tx>
          <c:layout>
            <c:manualLayout>
              <c:xMode val="edge"/>
              <c:yMode val="edge"/>
              <c:x val="0.43290693032303001"/>
              <c:y val="0.9268085848088313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613952"/>
        <c:crosses val="autoZero"/>
        <c:crossBetween val="midCat"/>
        <c:majorUnit val="2"/>
      </c:valAx>
      <c:valAx>
        <c:axId val="123613952"/>
        <c:scaling>
          <c:orientation val="minMax"/>
          <c:max val="2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/>
                  <a:t>Displacement damage (dpa)</a:t>
                </a:r>
              </a:p>
            </c:rich>
          </c:tx>
          <c:layout>
            <c:manualLayout>
              <c:xMode val="edge"/>
              <c:yMode val="edge"/>
              <c:x val="1.2012761479299463E-4"/>
              <c:y val="0.11855950812869176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583104"/>
        <c:crosses val="autoZero"/>
        <c:crossBetween val="midCat"/>
        <c:majorUnit val="500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5852916443696967"/>
          <c:y val="6.1052677209905558E-2"/>
          <c:w val="0.47398873684478759"/>
          <c:h val="0.1376939829663911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466316710412"/>
          <c:y val="3.1505312786314951E-2"/>
          <c:w val="0.78467327506391793"/>
          <c:h val="0.78949210295665551"/>
        </c:manualLayout>
      </c:layout>
      <c:scatterChart>
        <c:scatterStyle val="lineMarker"/>
        <c:varyColors val="0"/>
        <c:ser>
          <c:idx val="0"/>
          <c:order val="0"/>
          <c:tx>
            <c:v>Depth of peak dpa</c:v>
          </c:tx>
          <c:spPr>
            <a:ln w="28575">
              <a:solidFill>
                <a:schemeClr val="accent1"/>
              </a:solidFill>
            </a:ln>
          </c:spPr>
          <c:marker>
            <c:symbol val="diamond"/>
            <c:size val="9"/>
          </c:marker>
          <c:xVal>
            <c:numRef>
              <c:f>'Resumen-1'!$B$6:$B$10</c:f>
              <c:numCache>
                <c:formatCode>General</c:formatCode>
                <c:ptCount val="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'Resumen-1'!$E$6:$E$10</c:f>
              <c:numCache>
                <c:formatCode>0.000</c:formatCode>
                <c:ptCount val="5"/>
                <c:pt idx="0">
                  <c:v>0.120001</c:v>
                </c:pt>
                <c:pt idx="1">
                  <c:v>0.29000100000000001</c:v>
                </c:pt>
                <c:pt idx="2">
                  <c:v>0.62000100000000002</c:v>
                </c:pt>
                <c:pt idx="3">
                  <c:v>1.3</c:v>
                </c:pt>
                <c:pt idx="4">
                  <c:v>1.77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48-4954-82BA-53D89F24922E}"/>
            </c:ext>
          </c:extLst>
        </c:ser>
        <c:ser>
          <c:idx val="1"/>
          <c:order val="1"/>
          <c:tx>
            <c:v>Depth of peak appm</c:v>
          </c:tx>
          <c:xVal>
            <c:numRef>
              <c:f>'Resumen-1'!$B$6:$B$10</c:f>
              <c:numCache>
                <c:formatCode>General</c:formatCode>
                <c:ptCount val="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'Resumen-1'!$H$6:$H$10</c:f>
              <c:numCache>
                <c:formatCode>0.000</c:formatCode>
                <c:ptCount val="5"/>
                <c:pt idx="0">
                  <c:v>0.18000099999999999</c:v>
                </c:pt>
                <c:pt idx="1">
                  <c:v>0.39000100000000004</c:v>
                </c:pt>
                <c:pt idx="2">
                  <c:v>0.74000100000000002</c:v>
                </c:pt>
                <c:pt idx="3">
                  <c:v>1.4750000000000001</c:v>
                </c:pt>
                <c:pt idx="4">
                  <c:v>1.98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48-4954-82BA-53D89F249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647488"/>
        <c:axId val="123649408"/>
      </c:scatterChart>
      <c:valAx>
        <c:axId val="123647488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800" b="0"/>
                  <a:t>Ion</a:t>
                </a:r>
                <a:r>
                  <a:rPr lang="de-DE" sz="1800" b="0" baseline="0"/>
                  <a:t> energy (MeV)</a:t>
                </a:r>
                <a:endParaRPr lang="de-DE" sz="1800" b="0"/>
              </a:p>
            </c:rich>
          </c:tx>
          <c:layout>
            <c:manualLayout>
              <c:xMode val="edge"/>
              <c:yMode val="edge"/>
              <c:x val="0.43074943301990165"/>
              <c:y val="0.9268085848088313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649408"/>
        <c:crosses val="autoZero"/>
        <c:crossBetween val="midCat"/>
        <c:majorUnit val="2"/>
      </c:valAx>
      <c:valAx>
        <c:axId val="123649408"/>
        <c:scaling>
          <c:orientation val="minMax"/>
          <c:max val="2.5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/>
                  <a:t>Displacement damage (dpa)</a:t>
                </a:r>
              </a:p>
            </c:rich>
          </c:tx>
          <c:layout>
            <c:manualLayout>
              <c:xMode val="edge"/>
              <c:yMode val="edge"/>
              <c:x val="1.2012761479299463E-4"/>
              <c:y val="0.11855950812869176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3647488"/>
        <c:crosses val="autoZero"/>
        <c:crossBetween val="midCat"/>
        <c:majorUnit val="0.5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9531449345530838"/>
          <c:y val="4.9583145749296814E-2"/>
          <c:w val="0.42005130426657833"/>
          <c:h val="0.1376939829663911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466316710412"/>
          <c:y val="3.1505312786314951E-2"/>
          <c:w val="0.78467327506391793"/>
          <c:h val="0.78949210295665551"/>
        </c:manualLayout>
      </c:layout>
      <c:scatterChart>
        <c:scatterStyle val="lineMarker"/>
        <c:varyColors val="0"/>
        <c:ser>
          <c:idx val="0"/>
          <c:order val="0"/>
          <c:tx>
            <c:v>Average dpa (recalibrated)</c:v>
          </c:tx>
          <c:spPr>
            <a:ln w="28575">
              <a:solidFill>
                <a:schemeClr val="accent1"/>
              </a:solidFill>
            </a:ln>
          </c:spPr>
          <c:marker>
            <c:symbol val="diamond"/>
            <c:size val="9"/>
          </c:marker>
          <c:xVal>
            <c:numRef>
              <c:f>'Resumen-1'!$B$6:$B$10</c:f>
              <c:numCache>
                <c:formatCode>General</c:formatCode>
                <c:ptCount val="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'Resumen-1'!$L$6:$L$10</c:f>
              <c:numCache>
                <c:formatCode>0.000</c:formatCode>
                <c:ptCount val="5"/>
                <c:pt idx="0">
                  <c:v>1.00024649539597</c:v>
                </c:pt>
                <c:pt idx="1">
                  <c:v>1.00024649539597</c:v>
                </c:pt>
                <c:pt idx="2">
                  <c:v>1.00024649539597</c:v>
                </c:pt>
                <c:pt idx="3">
                  <c:v>1.00024649539597</c:v>
                </c:pt>
                <c:pt idx="4">
                  <c:v>1.00024649539597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5C-4755-8A21-A1F50E87E3E5}"/>
            </c:ext>
          </c:extLst>
        </c:ser>
        <c:ser>
          <c:idx val="1"/>
          <c:order val="1"/>
          <c:tx>
            <c:v>Peak dpa (recalibrated)</c:v>
          </c:tx>
          <c:xVal>
            <c:numRef>
              <c:f>'Resumen-1'!$B$6:$B$10</c:f>
              <c:numCache>
                <c:formatCode>General</c:formatCode>
                <c:ptCount val="5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</c:numCache>
            </c:numRef>
          </c:xVal>
          <c:yVal>
            <c:numRef>
              <c:f>'Resumen-1'!$M$6:$M$10</c:f>
              <c:numCache>
                <c:formatCode>0.000</c:formatCode>
                <c:ptCount val="5"/>
                <c:pt idx="0">
                  <c:v>5.0537028476139199</c:v>
                </c:pt>
                <c:pt idx="1">
                  <c:v>2.6627727457541766</c:v>
                </c:pt>
                <c:pt idx="2">
                  <c:v>1.6143137616186278</c:v>
                </c:pt>
                <c:pt idx="3">
                  <c:v>2.4050005515285471</c:v>
                </c:pt>
                <c:pt idx="4">
                  <c:v>3.8457839685999073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5C-4755-8A21-A1F50E87E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141952"/>
        <c:axId val="124143872"/>
      </c:scatterChart>
      <c:valAx>
        <c:axId val="124141952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 sz="1800" b="0"/>
                  <a:t>Ion</a:t>
                </a:r>
                <a:r>
                  <a:rPr lang="de-DE" sz="1800" b="0" baseline="0"/>
                  <a:t> energy (MeV)</a:t>
                </a:r>
                <a:endParaRPr lang="de-DE" sz="1800" b="0"/>
              </a:p>
            </c:rich>
          </c:tx>
          <c:layout>
            <c:manualLayout>
              <c:xMode val="edge"/>
              <c:yMode val="edge"/>
              <c:x val="0.43506442762615838"/>
              <c:y val="0.9268085848088313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4143872"/>
        <c:crosses val="autoZero"/>
        <c:crossBetween val="midCat"/>
        <c:majorUnit val="2"/>
      </c:valAx>
      <c:valAx>
        <c:axId val="124143872"/>
        <c:scaling>
          <c:orientation val="minMax"/>
          <c:max val="6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800" b="0"/>
                  <a:t>Displacement damage (dpa)</a:t>
                </a:r>
              </a:p>
            </c:rich>
          </c:tx>
          <c:layout>
            <c:manualLayout>
              <c:xMode val="edge"/>
              <c:yMode val="edge"/>
              <c:x val="1.2012761479299463E-4"/>
              <c:y val="0.11855950812869176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de-DE"/>
          </a:p>
        </c:txPr>
        <c:crossAx val="124141952"/>
        <c:crosses val="autoZero"/>
        <c:crossBetween val="midCat"/>
        <c:majorUnit val="2"/>
      </c:valAx>
      <c:spPr>
        <a:ln w="19050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4110642237681455"/>
          <c:y val="5.2450528614448988E-2"/>
          <c:w val="0.54518614784802388"/>
          <c:h val="0.1376939829663911"/>
        </c:manualLayout>
      </c:layout>
      <c:overlay val="0"/>
      <c:txPr>
        <a:bodyPr/>
        <a:lstStyle/>
        <a:p>
          <a:pPr>
            <a:defRPr sz="1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15</xdr:row>
      <xdr:rowOff>38100</xdr:rowOff>
    </xdr:from>
    <xdr:to>
      <xdr:col>26</xdr:col>
      <xdr:colOff>104775</xdr:colOff>
      <xdr:row>49</xdr:row>
      <xdr:rowOff>101600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15</xdr:row>
      <xdr:rowOff>76200</xdr:rowOff>
    </xdr:from>
    <xdr:to>
      <xdr:col>26</xdr:col>
      <xdr:colOff>76200</xdr:colOff>
      <xdr:row>49</xdr:row>
      <xdr:rowOff>139700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15</xdr:row>
      <xdr:rowOff>76200</xdr:rowOff>
    </xdr:from>
    <xdr:to>
      <xdr:col>26</xdr:col>
      <xdr:colOff>76200</xdr:colOff>
      <xdr:row>49</xdr:row>
      <xdr:rowOff>139700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15</xdr:row>
      <xdr:rowOff>76200</xdr:rowOff>
    </xdr:from>
    <xdr:to>
      <xdr:col>26</xdr:col>
      <xdr:colOff>76200</xdr:colOff>
      <xdr:row>49</xdr:row>
      <xdr:rowOff>139700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104775</xdr:colOff>
      <xdr:row>15</xdr:row>
      <xdr:rowOff>76200</xdr:rowOff>
    </xdr:from>
    <xdr:to>
      <xdr:col>26</xdr:col>
      <xdr:colOff>76200</xdr:colOff>
      <xdr:row>49</xdr:row>
      <xdr:rowOff>139700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200026</xdr:colOff>
      <xdr:row>10</xdr:row>
      <xdr:rowOff>190499</xdr:rowOff>
    </xdr:from>
    <xdr:to>
      <xdr:col>8</xdr:col>
      <xdr:colOff>552451</xdr:colOff>
      <xdr:row>34</xdr:row>
      <xdr:rowOff>28575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34</xdr:row>
      <xdr:rowOff>161925</xdr:rowOff>
    </xdr:from>
    <xdr:to>
      <xdr:col>8</xdr:col>
      <xdr:colOff>542925</xdr:colOff>
      <xdr:row>58</xdr:row>
      <xdr:rowOff>19051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58</xdr:row>
      <xdr:rowOff>123825</xdr:rowOff>
    </xdr:from>
    <xdr:to>
      <xdr:col>8</xdr:col>
      <xdr:colOff>533400</xdr:colOff>
      <xdr:row>81</xdr:row>
      <xdr:rowOff>171451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704850</xdr:colOff>
      <xdr:row>11</xdr:row>
      <xdr:rowOff>9525</xdr:rowOff>
    </xdr:from>
    <xdr:to>
      <xdr:col>16</xdr:col>
      <xdr:colOff>495300</xdr:colOff>
      <xdr:row>34</xdr:row>
      <xdr:rowOff>38101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666750</xdr:colOff>
      <xdr:row>34</xdr:row>
      <xdr:rowOff>152400</xdr:rowOff>
    </xdr:from>
    <xdr:to>
      <xdr:col>16</xdr:col>
      <xdr:colOff>457200</xdr:colOff>
      <xdr:row>58</xdr:row>
      <xdr:rowOff>9526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590550</xdr:colOff>
      <xdr:row>34</xdr:row>
      <xdr:rowOff>152400</xdr:rowOff>
    </xdr:from>
    <xdr:to>
      <xdr:col>24</xdr:col>
      <xdr:colOff>381000</xdr:colOff>
      <xdr:row>58</xdr:row>
      <xdr:rowOff>9526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685800</xdr:colOff>
      <xdr:row>58</xdr:row>
      <xdr:rowOff>142875</xdr:rowOff>
    </xdr:from>
    <xdr:to>
      <xdr:col>16</xdr:col>
      <xdr:colOff>476250</xdr:colOff>
      <xdr:row>82</xdr:row>
      <xdr:rowOff>1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314324</xdr:colOff>
      <xdr:row>0</xdr:row>
      <xdr:rowOff>114300</xdr:rowOff>
    </xdr:from>
    <xdr:to>
      <xdr:col>32</xdr:col>
      <xdr:colOff>638175</xdr:colOff>
      <xdr:row>18</xdr:row>
      <xdr:rowOff>47626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333375</xdr:colOff>
      <xdr:row>20</xdr:row>
      <xdr:rowOff>0</xdr:rowOff>
    </xdr:from>
    <xdr:to>
      <xdr:col>32</xdr:col>
      <xdr:colOff>657226</xdr:colOff>
      <xdr:row>39</xdr:row>
      <xdr:rowOff>123826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0</xdr:colOff>
      <xdr:row>0</xdr:row>
      <xdr:rowOff>190499</xdr:rowOff>
    </xdr:from>
    <xdr:to>
      <xdr:col>41</xdr:col>
      <xdr:colOff>685800</xdr:colOff>
      <xdr:row>22</xdr:row>
      <xdr:rowOff>47624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0</xdr:colOff>
      <xdr:row>22</xdr:row>
      <xdr:rowOff>180975</xdr:rowOff>
    </xdr:from>
    <xdr:to>
      <xdr:col>41</xdr:col>
      <xdr:colOff>685800</xdr:colOff>
      <xdr:row>46</xdr:row>
      <xdr:rowOff>57151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314324</xdr:colOff>
      <xdr:row>0</xdr:row>
      <xdr:rowOff>114300</xdr:rowOff>
    </xdr:from>
    <xdr:to>
      <xdr:col>32</xdr:col>
      <xdr:colOff>638175</xdr:colOff>
      <xdr:row>18</xdr:row>
      <xdr:rowOff>47626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333375</xdr:colOff>
      <xdr:row>20</xdr:row>
      <xdr:rowOff>0</xdr:rowOff>
    </xdr:from>
    <xdr:to>
      <xdr:col>32</xdr:col>
      <xdr:colOff>657226</xdr:colOff>
      <xdr:row>39</xdr:row>
      <xdr:rowOff>123826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5"/>
  <sheetViews>
    <sheetView topLeftCell="A8" workbookViewId="0">
      <selection activeCell="Q5" sqref="Q5"/>
    </sheetView>
  </sheetViews>
  <sheetFormatPr baseColWidth="10" defaultRowHeight="15" x14ac:dyDescent="0.25"/>
  <cols>
    <col min="2" max="2" width="9.7109375" customWidth="1"/>
    <col min="3" max="3" width="10.5703125" customWidth="1"/>
    <col min="4" max="4" width="9.85546875" customWidth="1"/>
    <col min="5" max="5" width="9.42578125" customWidth="1"/>
    <col min="6" max="6" width="10.42578125" customWidth="1"/>
    <col min="7" max="7" width="8.140625" customWidth="1"/>
    <col min="8" max="8" width="10" customWidth="1"/>
    <col min="11" max="11" width="11.28515625" customWidth="1"/>
    <col min="12" max="12" width="2.7109375" customWidth="1"/>
    <col min="13" max="13" width="2.85546875" customWidth="1"/>
    <col min="14" max="14" width="13" customWidth="1"/>
    <col min="15" max="15" width="11" customWidth="1"/>
    <col min="16" max="16" width="9.7109375" customWidth="1"/>
    <col min="17" max="17" width="8" customWidth="1"/>
    <col min="18" max="18" width="9" customWidth="1"/>
    <col min="20" max="20" width="8.42578125" customWidth="1"/>
    <col min="21" max="21" width="11" customWidth="1"/>
  </cols>
  <sheetData>
    <row r="1" spans="1:22" x14ac:dyDescent="0.25">
      <c r="A1" s="10" t="s">
        <v>21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0"/>
      <c r="P1" s="11"/>
      <c r="Q1" s="10"/>
      <c r="R1" s="12"/>
      <c r="S1" s="10"/>
      <c r="T1" s="10"/>
      <c r="U1" s="10"/>
    </row>
    <row r="2" spans="1:22" x14ac:dyDescent="0.25">
      <c r="A2" s="13" t="s">
        <v>0</v>
      </c>
      <c r="B2" s="13" t="s">
        <v>1</v>
      </c>
      <c r="C2" s="14">
        <v>8.4817000000000006E+22</v>
      </c>
      <c r="D2" s="15"/>
      <c r="E2" s="15"/>
      <c r="F2" s="15"/>
      <c r="G2" s="16"/>
      <c r="H2" s="11" t="s">
        <v>22</v>
      </c>
      <c r="I2" s="11"/>
      <c r="J2" s="16"/>
      <c r="K2" s="16"/>
      <c r="L2" s="16"/>
      <c r="M2" s="16"/>
      <c r="N2" s="16"/>
      <c r="O2" s="15"/>
      <c r="P2" s="16"/>
      <c r="Q2" s="15"/>
      <c r="R2" s="17"/>
      <c r="S2" s="15"/>
      <c r="T2" s="15"/>
      <c r="U2" s="15"/>
    </row>
    <row r="3" spans="1:22" x14ac:dyDescent="0.25">
      <c r="A3" s="15"/>
      <c r="B3" s="15"/>
      <c r="C3" s="15"/>
      <c r="D3" s="15"/>
      <c r="E3" s="15"/>
      <c r="F3" s="15"/>
      <c r="G3" s="16"/>
      <c r="H3" s="11" t="s">
        <v>14</v>
      </c>
      <c r="I3" s="11"/>
      <c r="J3" s="16"/>
      <c r="K3" s="16"/>
      <c r="L3" s="16"/>
      <c r="M3" s="16"/>
      <c r="N3" s="16"/>
      <c r="O3" s="15"/>
      <c r="P3" s="16"/>
      <c r="Q3" s="15"/>
      <c r="R3" s="17"/>
      <c r="S3" s="15"/>
      <c r="T3" s="15"/>
      <c r="U3" s="15"/>
    </row>
    <row r="4" spans="1:22" x14ac:dyDescent="0.25">
      <c r="A4" s="18" t="s">
        <v>23</v>
      </c>
      <c r="B4" s="18" t="s">
        <v>3</v>
      </c>
      <c r="C4" s="18">
        <v>5</v>
      </c>
      <c r="D4" s="19"/>
      <c r="E4" s="19"/>
      <c r="F4" s="15"/>
      <c r="G4" s="16"/>
      <c r="H4" s="11" t="s">
        <v>10</v>
      </c>
      <c r="I4" s="11"/>
      <c r="J4" s="16"/>
      <c r="K4" s="16"/>
      <c r="L4" s="16"/>
      <c r="M4" s="16"/>
      <c r="N4" s="16"/>
      <c r="O4" s="15"/>
      <c r="P4" s="16"/>
      <c r="Q4" s="15"/>
      <c r="R4" s="17"/>
      <c r="S4" s="15"/>
      <c r="T4" s="15"/>
      <c r="U4" s="15"/>
    </row>
    <row r="5" spans="1:22" x14ac:dyDescent="0.25">
      <c r="A5" s="18" t="s">
        <v>2</v>
      </c>
      <c r="B5" s="18" t="s">
        <v>19</v>
      </c>
      <c r="C5" s="20">
        <v>2659344483828438</v>
      </c>
      <c r="D5" s="21"/>
      <c r="E5" s="21"/>
      <c r="F5" s="15"/>
      <c r="G5" s="16"/>
      <c r="H5" s="11" t="s">
        <v>17</v>
      </c>
      <c r="I5" s="11"/>
      <c r="J5" s="16"/>
      <c r="K5" s="16"/>
      <c r="L5" s="16"/>
      <c r="M5" s="16"/>
      <c r="N5" s="16"/>
      <c r="O5" s="15"/>
      <c r="P5" s="16"/>
      <c r="Q5" s="15"/>
      <c r="R5" s="17"/>
      <c r="S5" s="15"/>
      <c r="T5" s="15"/>
      <c r="U5" s="15"/>
    </row>
    <row r="6" spans="1:22" x14ac:dyDescent="0.25">
      <c r="A6" s="15"/>
      <c r="B6" s="15"/>
      <c r="C6" s="15"/>
      <c r="D6" s="15"/>
      <c r="E6" s="15"/>
      <c r="F6" s="15"/>
      <c r="G6" s="16"/>
      <c r="H6" s="11" t="s">
        <v>18</v>
      </c>
      <c r="I6" s="11"/>
      <c r="J6" s="16"/>
      <c r="K6" s="16"/>
      <c r="L6" s="16"/>
      <c r="M6" s="16"/>
      <c r="N6" s="16"/>
      <c r="O6" s="15"/>
      <c r="P6" s="16"/>
      <c r="Q6" s="15"/>
      <c r="R6" s="17"/>
      <c r="S6" s="15"/>
      <c r="T6" s="15"/>
      <c r="U6" s="15"/>
    </row>
    <row r="7" spans="1:22" x14ac:dyDescent="0.25">
      <c r="A7" s="22" t="s">
        <v>48</v>
      </c>
      <c r="B7" s="23" t="s">
        <v>20</v>
      </c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5"/>
      <c r="P7" s="16"/>
      <c r="Q7" s="15"/>
      <c r="R7" s="17"/>
      <c r="S7" s="15"/>
      <c r="T7" s="15"/>
      <c r="U7" s="15"/>
    </row>
    <row r="8" spans="1:22" ht="60" x14ac:dyDescent="0.25">
      <c r="A8" s="24" t="s">
        <v>4</v>
      </c>
      <c r="B8" s="24" t="s">
        <v>5</v>
      </c>
      <c r="C8" s="24" t="s">
        <v>6</v>
      </c>
      <c r="D8" s="24" t="s">
        <v>16</v>
      </c>
      <c r="E8" s="24" t="s">
        <v>8</v>
      </c>
      <c r="F8" s="24" t="s">
        <v>9</v>
      </c>
      <c r="G8" s="25" t="s">
        <v>7</v>
      </c>
      <c r="H8" s="25" t="s">
        <v>11</v>
      </c>
      <c r="I8" s="25" t="s">
        <v>12</v>
      </c>
      <c r="J8" s="25" t="s">
        <v>13</v>
      </c>
      <c r="K8" s="25" t="s">
        <v>35</v>
      </c>
      <c r="L8" s="26"/>
      <c r="M8" s="26"/>
      <c r="N8" s="26"/>
      <c r="O8" s="19"/>
      <c r="P8" s="26"/>
      <c r="Q8" s="41"/>
      <c r="R8" s="42"/>
      <c r="S8" s="43"/>
      <c r="T8" s="23"/>
      <c r="U8" s="19"/>
      <c r="V8" s="8"/>
    </row>
    <row r="9" spans="1:22" x14ac:dyDescent="0.25">
      <c r="A9" s="27"/>
      <c r="B9" s="27"/>
      <c r="C9" s="27"/>
      <c r="D9" s="28"/>
      <c r="E9" s="15"/>
      <c r="F9" s="15"/>
      <c r="G9" s="16"/>
      <c r="H9" s="16"/>
      <c r="I9" s="16"/>
      <c r="J9" s="16"/>
      <c r="K9" s="16"/>
      <c r="L9" s="16"/>
      <c r="M9" s="16"/>
      <c r="N9" s="16"/>
      <c r="O9" s="15"/>
      <c r="P9" s="16"/>
      <c r="Q9" s="29"/>
      <c r="R9" s="30"/>
      <c r="S9" s="29"/>
      <c r="T9" s="29"/>
      <c r="U9" s="15"/>
    </row>
    <row r="10" spans="1:22" x14ac:dyDescent="0.25">
      <c r="A10" s="31">
        <v>300.01</v>
      </c>
      <c r="B10" s="31">
        <f>A10/10000</f>
        <v>3.0001E-2</v>
      </c>
      <c r="C10" s="31">
        <v>1.07303E-2</v>
      </c>
      <c r="D10" s="32">
        <v>0.11949700000000001</v>
      </c>
      <c r="E10" s="2">
        <f>C10+D10</f>
        <v>0.13022730000000002</v>
      </c>
      <c r="F10" s="7">
        <f>E10/0.00000001</f>
        <v>13022730.000000002</v>
      </c>
      <c r="G10" s="44">
        <f>F10*C$5/C$2</f>
        <v>0.40831348892188024</v>
      </c>
      <c r="H10" s="37">
        <v>3.3334000000000001</v>
      </c>
      <c r="I10" s="7">
        <f>H10/100000000</f>
        <v>3.3333999999999999E-8</v>
      </c>
      <c r="J10" s="7">
        <f>H10*C$5/C$2</f>
        <v>1.0451511963867757E-7</v>
      </c>
      <c r="K10" s="40">
        <f>J10*1000000</f>
        <v>0.10451511963867757</v>
      </c>
      <c r="L10" s="32"/>
      <c r="M10" s="16"/>
      <c r="O10" t="s">
        <v>29</v>
      </c>
      <c r="P10" t="s">
        <v>30</v>
      </c>
      <c r="Q10" s="33"/>
      <c r="R10" s="35"/>
      <c r="S10" s="34"/>
      <c r="T10" s="50">
        <v>1</v>
      </c>
      <c r="U10" s="50">
        <v>0</v>
      </c>
    </row>
    <row r="11" spans="1:22" x14ac:dyDescent="0.25">
      <c r="A11" s="32">
        <v>600.01</v>
      </c>
      <c r="B11" s="31">
        <f t="shared" ref="B11:B74" si="0">A11/10000</f>
        <v>6.0000999999999999E-2</v>
      </c>
      <c r="C11" s="32">
        <v>1.14748E-2</v>
      </c>
      <c r="D11" s="32">
        <v>0.12806799999999999</v>
      </c>
      <c r="E11" s="2">
        <f t="shared" ref="E11:E74" si="1">C11+D11</f>
        <v>0.13954279999999999</v>
      </c>
      <c r="F11" s="7">
        <f t="shared" ref="F11:F74" si="2">E11/0.00000001</f>
        <v>13954280</v>
      </c>
      <c r="G11" s="44">
        <f t="shared" ref="G11:G74" si="3">F11*C$5/C$2</f>
        <v>0.43752122267702809</v>
      </c>
      <c r="H11" s="37">
        <v>10</v>
      </c>
      <c r="I11" s="7">
        <f t="shared" ref="I11:I74" si="4">H11/100000000</f>
        <v>9.9999999999999995E-8</v>
      </c>
      <c r="J11" s="7">
        <f t="shared" ref="J11:J74" si="5">H11*C$5/C$2</f>
        <v>3.1353908813426998E-7</v>
      </c>
      <c r="K11" s="40">
        <f t="shared" ref="K11:K74" si="6">J11*1000000</f>
        <v>0.31353908813427001</v>
      </c>
      <c r="L11" s="15"/>
      <c r="M11" s="15"/>
      <c r="O11" s="7">
        <v>2660000000000000</v>
      </c>
      <c r="P11" s="7">
        <f>O11/O13</f>
        <v>4017894447200394</v>
      </c>
      <c r="Q11" s="33"/>
      <c r="R11" s="35"/>
      <c r="S11" s="34"/>
      <c r="T11" s="50">
        <v>1</v>
      </c>
      <c r="U11" s="50">
        <v>600</v>
      </c>
    </row>
    <row r="12" spans="1:22" x14ac:dyDescent="0.25">
      <c r="A12" s="32">
        <v>900.01</v>
      </c>
      <c r="B12" s="31">
        <f t="shared" si="0"/>
        <v>9.0000999999999998E-2</v>
      </c>
      <c r="C12" s="32">
        <v>1.1686200000000001E-2</v>
      </c>
      <c r="D12" s="32">
        <v>0.131295</v>
      </c>
      <c r="E12" s="2">
        <f t="shared" si="1"/>
        <v>0.1429812</v>
      </c>
      <c r="F12" s="7">
        <f t="shared" si="2"/>
        <v>14298120</v>
      </c>
      <c r="G12" s="44">
        <f t="shared" si="3"/>
        <v>0.44830195068343681</v>
      </c>
      <c r="H12" s="37">
        <v>0</v>
      </c>
      <c r="I12" s="7">
        <f t="shared" si="4"/>
        <v>0</v>
      </c>
      <c r="J12" s="7">
        <f t="shared" si="5"/>
        <v>0</v>
      </c>
      <c r="K12" s="40">
        <f t="shared" si="6"/>
        <v>0</v>
      </c>
      <c r="L12" s="15"/>
      <c r="M12" s="15"/>
      <c r="N12" s="5"/>
      <c r="O12" s="5" t="s">
        <v>26</v>
      </c>
      <c r="P12" s="5"/>
      <c r="Q12" s="33"/>
      <c r="R12" s="35"/>
      <c r="S12" s="34"/>
      <c r="T12" s="34"/>
      <c r="U12" s="32"/>
    </row>
    <row r="13" spans="1:22" x14ac:dyDescent="0.25">
      <c r="A13" s="32">
        <v>1200.01</v>
      </c>
      <c r="B13" s="31">
        <f t="shared" si="0"/>
        <v>0.120001</v>
      </c>
      <c r="C13" s="32">
        <v>1.18455E-2</v>
      </c>
      <c r="D13" s="32">
        <v>0.13447899999999999</v>
      </c>
      <c r="E13" s="2">
        <f t="shared" si="1"/>
        <v>0.1463245</v>
      </c>
      <c r="F13" s="7">
        <f t="shared" si="2"/>
        <v>14632450</v>
      </c>
      <c r="G13" s="44">
        <f t="shared" si="3"/>
        <v>0.45878450301702994</v>
      </c>
      <c r="H13" s="37">
        <v>6.6666999999999996</v>
      </c>
      <c r="I13" s="7">
        <f t="shared" si="4"/>
        <v>6.6666999999999997E-8</v>
      </c>
      <c r="J13" s="7">
        <f t="shared" si="5"/>
        <v>2.0902710388647375E-7</v>
      </c>
      <c r="K13" s="40">
        <f t="shared" si="6"/>
        <v>0.20902710388647375</v>
      </c>
      <c r="L13" s="15"/>
      <c r="M13" s="15"/>
      <c r="N13" s="5" t="s">
        <v>25</v>
      </c>
      <c r="O13" s="44">
        <f>AVERAGE(G10:G42)</f>
        <v>0.66203829765947342</v>
      </c>
      <c r="P13" s="44">
        <f>O13*P11/O11</f>
        <v>1</v>
      </c>
      <c r="Q13" s="33"/>
      <c r="R13" s="35"/>
      <c r="S13" s="34"/>
      <c r="T13" s="34"/>
      <c r="U13" s="32"/>
    </row>
    <row r="14" spans="1:22" x14ac:dyDescent="0.25">
      <c r="A14" s="32">
        <v>1500.01</v>
      </c>
      <c r="B14" s="31">
        <f t="shared" si="0"/>
        <v>0.150001</v>
      </c>
      <c r="C14" s="32">
        <v>1.20997E-2</v>
      </c>
      <c r="D14" s="32">
        <v>0.139519</v>
      </c>
      <c r="E14" s="2">
        <f t="shared" si="1"/>
        <v>0.1516187</v>
      </c>
      <c r="F14" s="7">
        <f t="shared" si="2"/>
        <v>15161870</v>
      </c>
      <c r="G14" s="44">
        <f t="shared" si="3"/>
        <v>0.47538388942103438</v>
      </c>
      <c r="H14" s="37">
        <v>16.667000000000002</v>
      </c>
      <c r="I14" s="7">
        <f t="shared" si="4"/>
        <v>1.6667000000000002E-7</v>
      </c>
      <c r="J14" s="7">
        <f t="shared" si="5"/>
        <v>5.2257559819338787E-7</v>
      </c>
      <c r="K14" s="40">
        <f t="shared" si="6"/>
        <v>0.52257559819338784</v>
      </c>
      <c r="L14" s="15"/>
      <c r="M14" s="15"/>
      <c r="N14" s="5" t="s">
        <v>34</v>
      </c>
      <c r="O14" s="44">
        <f>AVERAGE(K10:K42)</f>
        <v>2.9992295014438715</v>
      </c>
      <c r="P14" s="44">
        <f>O14*P11/O11</f>
        <v>4.5302960750868184</v>
      </c>
      <c r="Q14" s="33"/>
      <c r="R14" s="35"/>
      <c r="S14" s="34"/>
      <c r="T14" s="34"/>
      <c r="U14" s="32"/>
    </row>
    <row r="15" spans="1:22" x14ac:dyDescent="0.25">
      <c r="A15" s="32">
        <v>1800.01</v>
      </c>
      <c r="B15" s="31">
        <f t="shared" si="0"/>
        <v>0.18000099999999999</v>
      </c>
      <c r="C15" s="32">
        <v>1.22849E-2</v>
      </c>
      <c r="D15" s="32">
        <v>0.14136000000000001</v>
      </c>
      <c r="E15" s="2">
        <f t="shared" si="1"/>
        <v>0.1536449</v>
      </c>
      <c r="F15" s="7">
        <f t="shared" si="2"/>
        <v>15364490</v>
      </c>
      <c r="G15" s="44">
        <f t="shared" si="3"/>
        <v>0.48173681842481098</v>
      </c>
      <c r="H15" s="37">
        <v>10</v>
      </c>
      <c r="I15" s="7">
        <f t="shared" si="4"/>
        <v>9.9999999999999995E-8</v>
      </c>
      <c r="J15" s="7">
        <f t="shared" si="5"/>
        <v>3.1353908813426998E-7</v>
      </c>
      <c r="K15" s="40">
        <f t="shared" si="6"/>
        <v>0.31353908813427001</v>
      </c>
      <c r="L15" s="15"/>
      <c r="M15" s="15"/>
      <c r="N15" s="5"/>
      <c r="O15" s="2"/>
      <c r="P15" s="2"/>
      <c r="Q15" s="33"/>
      <c r="R15" s="35"/>
      <c r="S15" s="34"/>
      <c r="T15" s="34"/>
      <c r="U15" s="32"/>
    </row>
    <row r="16" spans="1:22" x14ac:dyDescent="0.25">
      <c r="A16" s="32">
        <v>2100.0100000000002</v>
      </c>
      <c r="B16" s="31">
        <f t="shared" si="0"/>
        <v>0.21000100000000002</v>
      </c>
      <c r="C16" s="32">
        <v>1.25016E-2</v>
      </c>
      <c r="D16" s="32">
        <v>0.143568</v>
      </c>
      <c r="E16" s="2">
        <f t="shared" si="1"/>
        <v>0.1560696</v>
      </c>
      <c r="F16" s="7">
        <f t="shared" si="2"/>
        <v>15606960</v>
      </c>
      <c r="G16" s="44">
        <f t="shared" si="3"/>
        <v>0.48933920069480263</v>
      </c>
      <c r="H16" s="37">
        <v>10</v>
      </c>
      <c r="I16" s="7">
        <f t="shared" si="4"/>
        <v>9.9999999999999995E-8</v>
      </c>
      <c r="J16" s="7">
        <f t="shared" si="5"/>
        <v>3.1353908813426998E-7</v>
      </c>
      <c r="K16" s="40">
        <f t="shared" si="6"/>
        <v>0.31353908813427001</v>
      </c>
      <c r="L16" s="15"/>
      <c r="M16" s="15"/>
      <c r="N16" s="15"/>
      <c r="O16" s="15"/>
      <c r="P16" s="15"/>
      <c r="Q16" s="33"/>
      <c r="R16" s="35"/>
      <c r="S16" s="34"/>
      <c r="T16" s="34"/>
      <c r="U16" s="32"/>
    </row>
    <row r="17" spans="1:21" x14ac:dyDescent="0.25">
      <c r="A17" s="32">
        <v>2400.0100000000002</v>
      </c>
      <c r="B17" s="31">
        <f t="shared" si="0"/>
        <v>0.24000100000000002</v>
      </c>
      <c r="C17" s="32">
        <v>1.27181E-2</v>
      </c>
      <c r="D17" s="32">
        <v>0.15021799999999999</v>
      </c>
      <c r="E17" s="2">
        <f t="shared" si="1"/>
        <v>0.1629361</v>
      </c>
      <c r="F17" s="7">
        <f t="shared" si="2"/>
        <v>16293610</v>
      </c>
      <c r="G17" s="44">
        <f t="shared" si="3"/>
        <v>0.5108683621815423</v>
      </c>
      <c r="H17" s="37">
        <v>10</v>
      </c>
      <c r="I17" s="7">
        <f t="shared" si="4"/>
        <v>9.9999999999999995E-8</v>
      </c>
      <c r="J17" s="7">
        <f t="shared" si="5"/>
        <v>3.1353908813426998E-7</v>
      </c>
      <c r="K17" s="40">
        <f t="shared" si="6"/>
        <v>0.31353908813427001</v>
      </c>
      <c r="L17" s="15"/>
      <c r="M17" s="15"/>
      <c r="N17" s="15"/>
      <c r="O17" s="15"/>
      <c r="P17" s="15"/>
      <c r="Q17" s="33"/>
      <c r="R17" s="35"/>
      <c r="S17" s="34"/>
      <c r="T17" s="34"/>
      <c r="U17" s="32"/>
    </row>
    <row r="18" spans="1:21" x14ac:dyDescent="0.25">
      <c r="A18" s="32">
        <v>2700.01</v>
      </c>
      <c r="B18" s="31">
        <f t="shared" si="0"/>
        <v>0.27000100000000005</v>
      </c>
      <c r="C18" s="32">
        <v>1.2949199999999999E-2</v>
      </c>
      <c r="D18" s="32">
        <v>0.151702</v>
      </c>
      <c r="E18" s="2">
        <f t="shared" si="1"/>
        <v>0.1646512</v>
      </c>
      <c r="F18" s="7">
        <f t="shared" si="2"/>
        <v>16465120</v>
      </c>
      <c r="G18" s="44">
        <f t="shared" si="3"/>
        <v>0.51624587108213316</v>
      </c>
      <c r="H18" s="37">
        <v>26.667000000000002</v>
      </c>
      <c r="I18" s="7">
        <f t="shared" si="4"/>
        <v>2.6666999999999999E-7</v>
      </c>
      <c r="J18" s="7">
        <f t="shared" si="5"/>
        <v>8.361146863276578E-7</v>
      </c>
      <c r="K18" s="40">
        <f t="shared" si="6"/>
        <v>0.83611468632765784</v>
      </c>
      <c r="L18" s="15"/>
      <c r="M18" s="15"/>
      <c r="N18" s="15"/>
      <c r="O18" s="15"/>
      <c r="P18" s="15"/>
      <c r="Q18" s="33"/>
      <c r="R18" s="35"/>
      <c r="S18" s="34"/>
      <c r="T18" s="34"/>
      <c r="U18" s="32"/>
    </row>
    <row r="19" spans="1:21" x14ac:dyDescent="0.25">
      <c r="A19" s="32">
        <v>3000.01</v>
      </c>
      <c r="B19" s="31">
        <f t="shared" si="0"/>
        <v>0.30000100000000002</v>
      </c>
      <c r="C19" s="32">
        <v>1.31988E-2</v>
      </c>
      <c r="D19" s="32">
        <v>0.15317600000000001</v>
      </c>
      <c r="E19" s="2">
        <f t="shared" si="1"/>
        <v>0.16637480000000002</v>
      </c>
      <c r="F19" s="7">
        <f t="shared" si="2"/>
        <v>16637480.000000002</v>
      </c>
      <c r="G19" s="44">
        <f t="shared" si="3"/>
        <v>0.52165003080521544</v>
      </c>
      <c r="H19" s="37">
        <v>40</v>
      </c>
      <c r="I19" s="7">
        <f t="shared" si="4"/>
        <v>3.9999999999999998E-7</v>
      </c>
      <c r="J19" s="7">
        <f t="shared" si="5"/>
        <v>1.2541563525370799E-6</v>
      </c>
      <c r="K19" s="40">
        <f t="shared" si="6"/>
        <v>1.25415635253708</v>
      </c>
      <c r="L19" s="15"/>
      <c r="M19" s="15"/>
      <c r="N19" s="15"/>
      <c r="O19" s="15"/>
      <c r="P19" s="15"/>
      <c r="Q19" s="33"/>
      <c r="R19" s="35"/>
      <c r="S19" s="34"/>
      <c r="T19" s="34"/>
      <c r="U19" s="32"/>
    </row>
    <row r="20" spans="1:21" x14ac:dyDescent="0.25">
      <c r="A20" s="32">
        <v>3300.01</v>
      </c>
      <c r="B20" s="31">
        <f t="shared" si="0"/>
        <v>0.33000100000000004</v>
      </c>
      <c r="C20" s="32">
        <v>1.34392E-2</v>
      </c>
      <c r="D20" s="32">
        <v>0.16280700000000001</v>
      </c>
      <c r="E20" s="2">
        <f t="shared" si="1"/>
        <v>0.17624620000000002</v>
      </c>
      <c r="F20" s="7">
        <f t="shared" si="2"/>
        <v>17624620</v>
      </c>
      <c r="G20" s="44">
        <f t="shared" si="3"/>
        <v>0.5526007283513017</v>
      </c>
      <c r="H20" s="37">
        <v>20</v>
      </c>
      <c r="I20" s="7">
        <f t="shared" si="4"/>
        <v>1.9999999999999999E-7</v>
      </c>
      <c r="J20" s="7">
        <f t="shared" si="5"/>
        <v>6.2707817626853997E-7</v>
      </c>
      <c r="K20" s="40">
        <f t="shared" si="6"/>
        <v>0.62707817626854001</v>
      </c>
      <c r="L20" s="15"/>
      <c r="M20" s="15"/>
      <c r="N20" s="15"/>
      <c r="O20" s="15"/>
      <c r="P20" s="15"/>
      <c r="Q20" s="33"/>
      <c r="R20" s="35"/>
      <c r="S20" s="34"/>
      <c r="T20" s="34"/>
      <c r="U20" s="32"/>
    </row>
    <row r="21" spans="1:21" x14ac:dyDescent="0.25">
      <c r="A21" s="32">
        <v>3600.01</v>
      </c>
      <c r="B21" s="31">
        <f t="shared" si="0"/>
        <v>0.36000100000000002</v>
      </c>
      <c r="C21" s="32">
        <v>1.36759E-2</v>
      </c>
      <c r="D21" s="32">
        <v>0.164689</v>
      </c>
      <c r="E21" s="2">
        <f t="shared" si="1"/>
        <v>0.17836489999999999</v>
      </c>
      <c r="F21" s="7">
        <f t="shared" si="2"/>
        <v>17836490</v>
      </c>
      <c r="G21" s="44">
        <f t="shared" si="3"/>
        <v>0.5592436810116026</v>
      </c>
      <c r="H21" s="37">
        <v>33.334000000000003</v>
      </c>
      <c r="I21" s="7">
        <f t="shared" si="4"/>
        <v>3.3334000000000005E-7</v>
      </c>
      <c r="J21" s="7">
        <f t="shared" si="5"/>
        <v>1.0451511963867757E-6</v>
      </c>
      <c r="K21" s="40">
        <f t="shared" si="6"/>
        <v>1.0451511963867757</v>
      </c>
      <c r="L21" s="15"/>
      <c r="M21" s="15"/>
      <c r="N21" s="15"/>
      <c r="O21" s="15"/>
      <c r="P21" s="15"/>
      <c r="Q21" s="33"/>
      <c r="R21" s="35"/>
      <c r="S21" s="34"/>
      <c r="T21" s="34"/>
      <c r="U21" s="32"/>
    </row>
    <row r="22" spans="1:21" x14ac:dyDescent="0.25">
      <c r="A22" s="32">
        <v>3900.01</v>
      </c>
      <c r="B22" s="31">
        <f t="shared" si="0"/>
        <v>0.39000100000000004</v>
      </c>
      <c r="C22" s="32">
        <v>1.3919300000000001E-2</v>
      </c>
      <c r="D22" s="32">
        <v>0.16963800000000001</v>
      </c>
      <c r="E22" s="2">
        <f t="shared" si="1"/>
        <v>0.18355730000000001</v>
      </c>
      <c r="F22" s="7">
        <f t="shared" si="2"/>
        <v>18355730</v>
      </c>
      <c r="G22" s="44">
        <f t="shared" si="3"/>
        <v>0.57552388462388637</v>
      </c>
      <c r="H22" s="37">
        <v>30</v>
      </c>
      <c r="I22" s="7">
        <f t="shared" si="4"/>
        <v>2.9999999999999999E-7</v>
      </c>
      <c r="J22" s="7">
        <f t="shared" si="5"/>
        <v>9.406172644028099E-7</v>
      </c>
      <c r="K22" s="40">
        <f t="shared" si="6"/>
        <v>0.94061726440280991</v>
      </c>
      <c r="L22" s="15"/>
      <c r="M22" s="15"/>
      <c r="N22" s="15"/>
      <c r="O22" s="15"/>
      <c r="P22" s="15"/>
      <c r="Q22" s="33"/>
      <c r="R22" s="35"/>
      <c r="S22" s="34"/>
      <c r="T22" s="34"/>
      <c r="U22" s="32"/>
    </row>
    <row r="23" spans="1:21" x14ac:dyDescent="0.25">
      <c r="A23" s="32">
        <v>4200.01</v>
      </c>
      <c r="B23" s="31">
        <f t="shared" si="0"/>
        <v>0.42000100000000001</v>
      </c>
      <c r="C23" s="32">
        <v>1.42223E-2</v>
      </c>
      <c r="D23" s="32">
        <v>0.17435700000000001</v>
      </c>
      <c r="E23" s="2">
        <f t="shared" si="1"/>
        <v>0.18857930000000001</v>
      </c>
      <c r="F23" s="7">
        <f t="shared" si="2"/>
        <v>18857930</v>
      </c>
      <c r="G23" s="44">
        <f t="shared" si="3"/>
        <v>0.59126981762998942</v>
      </c>
      <c r="H23" s="37">
        <v>43.334000000000003</v>
      </c>
      <c r="I23" s="7">
        <f t="shared" si="4"/>
        <v>4.3334000000000004E-7</v>
      </c>
      <c r="J23" s="7">
        <f t="shared" si="5"/>
        <v>1.3586902845210457E-6</v>
      </c>
      <c r="K23" s="40">
        <f t="shared" si="6"/>
        <v>1.3586902845210456</v>
      </c>
      <c r="L23" s="15"/>
      <c r="M23" s="15"/>
      <c r="N23" s="15"/>
      <c r="O23" s="15"/>
      <c r="P23" s="15"/>
      <c r="Q23" s="33"/>
      <c r="R23" s="35"/>
      <c r="S23" s="34"/>
      <c r="T23" s="34"/>
      <c r="U23" s="32"/>
    </row>
    <row r="24" spans="1:21" x14ac:dyDescent="0.25">
      <c r="A24" s="32">
        <v>4500.01</v>
      </c>
      <c r="B24" s="31">
        <f t="shared" si="0"/>
        <v>0.45000100000000004</v>
      </c>
      <c r="C24" s="32">
        <v>1.451E-2</v>
      </c>
      <c r="D24" s="32">
        <v>0.17608699999999999</v>
      </c>
      <c r="E24" s="2">
        <f t="shared" si="1"/>
        <v>0.19059699999999999</v>
      </c>
      <c r="F24" s="7">
        <f t="shared" si="2"/>
        <v>19059700</v>
      </c>
      <c r="G24" s="44">
        <f t="shared" si="3"/>
        <v>0.59759609581127449</v>
      </c>
      <c r="H24" s="37">
        <v>40</v>
      </c>
      <c r="I24" s="7">
        <f t="shared" si="4"/>
        <v>3.9999999999999998E-7</v>
      </c>
      <c r="J24" s="7">
        <f t="shared" si="5"/>
        <v>1.2541563525370799E-6</v>
      </c>
      <c r="K24" s="40">
        <f t="shared" si="6"/>
        <v>1.25415635253708</v>
      </c>
      <c r="L24" s="15"/>
      <c r="M24" s="15"/>
      <c r="N24" s="15"/>
      <c r="O24" s="15"/>
      <c r="P24" s="15"/>
      <c r="Q24" s="33"/>
      <c r="R24" s="35"/>
      <c r="S24" s="34"/>
      <c r="T24" s="34"/>
      <c r="U24" s="32"/>
    </row>
    <row r="25" spans="1:21" x14ac:dyDescent="0.25">
      <c r="A25" s="32">
        <v>4800.01</v>
      </c>
      <c r="B25" s="31">
        <f t="shared" si="0"/>
        <v>0.48000100000000001</v>
      </c>
      <c r="C25" s="32">
        <v>1.4742E-2</v>
      </c>
      <c r="D25" s="32">
        <v>0.18539700000000001</v>
      </c>
      <c r="E25" s="2">
        <f t="shared" si="1"/>
        <v>0.20013900000000001</v>
      </c>
      <c r="F25" s="7">
        <f t="shared" si="2"/>
        <v>20013900</v>
      </c>
      <c r="G25" s="44">
        <f t="shared" si="3"/>
        <v>0.62751399560104659</v>
      </c>
      <c r="H25" s="37">
        <v>30</v>
      </c>
      <c r="I25" s="7">
        <f t="shared" si="4"/>
        <v>2.9999999999999999E-7</v>
      </c>
      <c r="J25" s="7">
        <f t="shared" si="5"/>
        <v>9.406172644028099E-7</v>
      </c>
      <c r="K25" s="40">
        <f t="shared" si="6"/>
        <v>0.94061726440280991</v>
      </c>
      <c r="L25" s="15"/>
      <c r="M25" s="15"/>
      <c r="N25" s="15"/>
      <c r="O25" s="15"/>
      <c r="P25" s="15"/>
      <c r="Q25" s="33"/>
      <c r="R25" s="35"/>
      <c r="S25" s="34"/>
      <c r="T25" s="34"/>
      <c r="U25" s="32"/>
    </row>
    <row r="26" spans="1:21" x14ac:dyDescent="0.25">
      <c r="A26" s="32">
        <v>5100.01</v>
      </c>
      <c r="B26" s="31">
        <f t="shared" si="0"/>
        <v>0.51000100000000004</v>
      </c>
      <c r="C26" s="32">
        <v>1.5066299999999999E-2</v>
      </c>
      <c r="D26" s="32">
        <v>0.18609400000000001</v>
      </c>
      <c r="E26" s="2">
        <f t="shared" si="1"/>
        <v>0.20116030000000001</v>
      </c>
      <c r="F26" s="7">
        <f t="shared" si="2"/>
        <v>20116030</v>
      </c>
      <c r="G26" s="44">
        <f t="shared" si="3"/>
        <v>0.63071617030816185</v>
      </c>
      <c r="H26" s="37">
        <v>43.334000000000003</v>
      </c>
      <c r="I26" s="7">
        <f t="shared" si="4"/>
        <v>4.3334000000000004E-7</v>
      </c>
      <c r="J26" s="7">
        <f t="shared" si="5"/>
        <v>1.3586902845210457E-6</v>
      </c>
      <c r="K26" s="40">
        <f t="shared" si="6"/>
        <v>1.3586902845210456</v>
      </c>
      <c r="L26" s="15"/>
      <c r="M26" s="15"/>
      <c r="N26" s="15"/>
      <c r="O26" s="15"/>
      <c r="P26" s="15"/>
      <c r="Q26" s="33"/>
      <c r="R26" s="35"/>
      <c r="S26" s="34"/>
      <c r="T26" s="34"/>
      <c r="U26" s="32"/>
    </row>
    <row r="27" spans="1:21" x14ac:dyDescent="0.25">
      <c r="A27" s="32">
        <v>5400.01</v>
      </c>
      <c r="B27" s="31">
        <f t="shared" si="0"/>
        <v>0.54000100000000006</v>
      </c>
      <c r="C27" s="32">
        <v>1.53572E-2</v>
      </c>
      <c r="D27" s="32">
        <v>0.189913</v>
      </c>
      <c r="E27" s="2">
        <f t="shared" si="1"/>
        <v>0.20527019999999999</v>
      </c>
      <c r="F27" s="7">
        <f t="shared" si="2"/>
        <v>20527020</v>
      </c>
      <c r="G27" s="44">
        <f t="shared" si="3"/>
        <v>0.64360231329139228</v>
      </c>
      <c r="H27" s="37">
        <v>60.000999999999998</v>
      </c>
      <c r="I27" s="7">
        <f t="shared" si="4"/>
        <v>6.0000999999999993E-7</v>
      </c>
      <c r="J27" s="7">
        <f t="shared" si="5"/>
        <v>1.8812658827144335E-6</v>
      </c>
      <c r="K27" s="40">
        <f t="shared" si="6"/>
        <v>1.8812658827144335</v>
      </c>
      <c r="L27" s="15"/>
      <c r="M27" s="15"/>
      <c r="N27" s="15"/>
      <c r="O27" s="15"/>
      <c r="P27" s="15"/>
      <c r="Q27" s="33"/>
      <c r="R27" s="35"/>
      <c r="S27" s="34"/>
      <c r="T27" s="34"/>
      <c r="U27" s="32"/>
    </row>
    <row r="28" spans="1:21" x14ac:dyDescent="0.25">
      <c r="A28" s="32">
        <v>5700.01</v>
      </c>
      <c r="B28" s="31">
        <f t="shared" si="0"/>
        <v>0.57000099999999998</v>
      </c>
      <c r="C28" s="32">
        <v>1.5672700000000001E-2</v>
      </c>
      <c r="D28" s="32">
        <v>0.196024</v>
      </c>
      <c r="E28" s="2">
        <f t="shared" si="1"/>
        <v>0.21169670000000002</v>
      </c>
      <c r="F28" s="7">
        <f t="shared" si="2"/>
        <v>21169670</v>
      </c>
      <c r="G28" s="44">
        <f t="shared" si="3"/>
        <v>0.66375190279034113</v>
      </c>
      <c r="H28" s="37">
        <v>90.001000000000005</v>
      </c>
      <c r="I28" s="7">
        <f t="shared" si="4"/>
        <v>9.0001000000000002E-7</v>
      </c>
      <c r="J28" s="7">
        <f t="shared" si="5"/>
        <v>2.8218831471172438E-6</v>
      </c>
      <c r="K28" s="40">
        <f t="shared" si="6"/>
        <v>2.8218831471172439</v>
      </c>
      <c r="L28" s="15"/>
      <c r="M28" s="15"/>
      <c r="N28" s="15"/>
      <c r="O28" s="15"/>
      <c r="P28" s="15"/>
      <c r="Q28" s="33"/>
      <c r="R28" s="35"/>
      <c r="S28" s="34"/>
      <c r="T28" s="34"/>
      <c r="U28" s="32"/>
    </row>
    <row r="29" spans="1:21" x14ac:dyDescent="0.25">
      <c r="A29" s="32">
        <v>6000.01</v>
      </c>
      <c r="B29" s="31">
        <f t="shared" si="0"/>
        <v>0.60000100000000001</v>
      </c>
      <c r="C29" s="32">
        <v>1.59633E-2</v>
      </c>
      <c r="D29" s="32">
        <v>0.19572100000000001</v>
      </c>
      <c r="E29" s="2">
        <f t="shared" si="1"/>
        <v>0.21168429999999999</v>
      </c>
      <c r="F29" s="7">
        <f t="shared" si="2"/>
        <v>21168430</v>
      </c>
      <c r="G29" s="44">
        <f t="shared" si="3"/>
        <v>0.66371302394341258</v>
      </c>
      <c r="H29" s="37">
        <v>60.000999999999998</v>
      </c>
      <c r="I29" s="7">
        <f t="shared" si="4"/>
        <v>6.0000999999999993E-7</v>
      </c>
      <c r="J29" s="7">
        <f t="shared" si="5"/>
        <v>1.8812658827144335E-6</v>
      </c>
      <c r="K29" s="40">
        <f t="shared" si="6"/>
        <v>1.8812658827144335</v>
      </c>
      <c r="L29" s="15"/>
      <c r="M29" s="15"/>
      <c r="N29" s="15"/>
      <c r="O29" s="15"/>
      <c r="P29" s="15"/>
      <c r="Q29" s="33"/>
      <c r="R29" s="35"/>
      <c r="S29" s="34"/>
      <c r="T29" s="34"/>
      <c r="U29" s="32"/>
    </row>
    <row r="30" spans="1:21" x14ac:dyDescent="0.25">
      <c r="A30" s="32">
        <v>6300.01</v>
      </c>
      <c r="B30" s="31">
        <f t="shared" si="0"/>
        <v>0.63000100000000003</v>
      </c>
      <c r="C30" s="32">
        <v>1.6312900000000002E-2</v>
      </c>
      <c r="D30" s="32">
        <v>0.207288</v>
      </c>
      <c r="E30" s="2">
        <f t="shared" si="1"/>
        <v>0.22360089999999999</v>
      </c>
      <c r="F30" s="7">
        <f t="shared" si="2"/>
        <v>22360090</v>
      </c>
      <c r="G30" s="44">
        <f t="shared" si="3"/>
        <v>0.70107622292002092</v>
      </c>
      <c r="H30" s="37">
        <v>70.001000000000005</v>
      </c>
      <c r="I30" s="7">
        <f t="shared" si="4"/>
        <v>7.0001000000000003E-7</v>
      </c>
      <c r="J30" s="7">
        <f t="shared" si="5"/>
        <v>2.1948049708487035E-6</v>
      </c>
      <c r="K30" s="40">
        <f t="shared" si="6"/>
        <v>2.1948049708487036</v>
      </c>
      <c r="L30" s="15"/>
      <c r="M30" s="15"/>
      <c r="N30" s="15"/>
      <c r="O30" s="15"/>
      <c r="P30" s="15"/>
      <c r="Q30" s="33"/>
      <c r="R30" s="35"/>
      <c r="S30" s="34"/>
      <c r="T30" s="34"/>
      <c r="U30" s="32"/>
    </row>
    <row r="31" spans="1:21" x14ac:dyDescent="0.25">
      <c r="A31" s="32">
        <v>6600.01</v>
      </c>
      <c r="B31" s="31">
        <f t="shared" si="0"/>
        <v>0.66000100000000006</v>
      </c>
      <c r="C31" s="32">
        <v>1.6670399999999998E-2</v>
      </c>
      <c r="D31" s="32">
        <v>0.21726500000000001</v>
      </c>
      <c r="E31" s="2">
        <f t="shared" si="1"/>
        <v>0.23393540000000002</v>
      </c>
      <c r="F31" s="7">
        <f t="shared" si="2"/>
        <v>23393540</v>
      </c>
      <c r="G31" s="44">
        <f t="shared" si="3"/>
        <v>0.73347891998325698</v>
      </c>
      <c r="H31" s="37">
        <v>106.67</v>
      </c>
      <c r="I31" s="7">
        <f t="shared" si="4"/>
        <v>1.0667000000000001E-6</v>
      </c>
      <c r="J31" s="7">
        <f t="shared" si="5"/>
        <v>3.3445214531282583E-6</v>
      </c>
      <c r="K31" s="40">
        <f t="shared" si="6"/>
        <v>3.3445214531282583</v>
      </c>
      <c r="L31" s="15"/>
      <c r="M31" s="15"/>
      <c r="N31" s="15"/>
      <c r="O31" s="15"/>
      <c r="P31" s="15"/>
      <c r="Q31" s="33"/>
      <c r="R31" s="35"/>
      <c r="S31" s="34"/>
      <c r="T31" s="34"/>
      <c r="U31" s="32"/>
    </row>
    <row r="32" spans="1:21" x14ac:dyDescent="0.25">
      <c r="A32" s="32">
        <v>6900.01</v>
      </c>
      <c r="B32" s="31">
        <f t="shared" si="0"/>
        <v>0.69000099999999998</v>
      </c>
      <c r="C32" s="32">
        <v>1.70492E-2</v>
      </c>
      <c r="D32" s="32">
        <v>0.22117600000000001</v>
      </c>
      <c r="E32" s="2">
        <f t="shared" si="1"/>
        <v>0.23822520000000003</v>
      </c>
      <c r="F32" s="7">
        <f t="shared" si="2"/>
        <v>23822520.000000004</v>
      </c>
      <c r="G32" s="44">
        <f t="shared" si="3"/>
        <v>0.74692911978604104</v>
      </c>
      <c r="H32" s="37">
        <v>103.33</v>
      </c>
      <c r="I32" s="7">
        <f t="shared" si="4"/>
        <v>1.0332999999999999E-6</v>
      </c>
      <c r="J32" s="7">
        <f t="shared" si="5"/>
        <v>3.2397993976914115E-6</v>
      </c>
      <c r="K32" s="40">
        <f t="shared" si="6"/>
        <v>3.2397993976914115</v>
      </c>
      <c r="L32" s="15"/>
      <c r="M32" s="15"/>
      <c r="N32" s="15"/>
      <c r="O32" s="15"/>
      <c r="P32" s="15"/>
      <c r="Q32" s="33"/>
      <c r="R32" s="35"/>
      <c r="S32" s="34"/>
      <c r="T32" s="34"/>
      <c r="U32" s="32"/>
    </row>
    <row r="33" spans="1:21" x14ac:dyDescent="0.25">
      <c r="A33" s="32">
        <v>7200.01</v>
      </c>
      <c r="B33" s="31">
        <f t="shared" si="0"/>
        <v>0.720001</v>
      </c>
      <c r="C33" s="32">
        <v>1.7399000000000001E-2</v>
      </c>
      <c r="D33" s="32">
        <v>0.226938</v>
      </c>
      <c r="E33" s="2">
        <f t="shared" si="1"/>
        <v>0.244337</v>
      </c>
      <c r="F33" s="7">
        <f t="shared" si="2"/>
        <v>24433700</v>
      </c>
      <c r="G33" s="44">
        <f t="shared" si="3"/>
        <v>0.76609200177463133</v>
      </c>
      <c r="H33" s="37">
        <v>116.67</v>
      </c>
      <c r="I33" s="7">
        <f t="shared" si="4"/>
        <v>1.1667E-6</v>
      </c>
      <c r="J33" s="7">
        <f t="shared" si="5"/>
        <v>3.6580605412625282E-6</v>
      </c>
      <c r="K33" s="40">
        <f t="shared" si="6"/>
        <v>3.658060541262528</v>
      </c>
      <c r="L33" s="15"/>
      <c r="M33" s="15"/>
      <c r="N33" s="15"/>
      <c r="O33" s="15"/>
      <c r="P33" s="15"/>
      <c r="Q33" s="33"/>
      <c r="R33" s="35"/>
      <c r="S33" s="34"/>
      <c r="T33" s="34"/>
      <c r="U33" s="32"/>
    </row>
    <row r="34" spans="1:21" x14ac:dyDescent="0.25">
      <c r="A34" s="32">
        <v>7500.01</v>
      </c>
      <c r="B34" s="31">
        <f t="shared" si="0"/>
        <v>0.75000100000000003</v>
      </c>
      <c r="C34" s="32">
        <v>1.7732500000000002E-2</v>
      </c>
      <c r="D34" s="32">
        <v>0.23281299999999999</v>
      </c>
      <c r="E34" s="2">
        <f t="shared" si="1"/>
        <v>0.25054549999999998</v>
      </c>
      <c r="F34" s="7">
        <f t="shared" si="2"/>
        <v>25054549.999999996</v>
      </c>
      <c r="G34" s="44">
        <f t="shared" si="3"/>
        <v>0.78555807606144734</v>
      </c>
      <c r="H34" s="37">
        <v>160</v>
      </c>
      <c r="I34" s="7">
        <f t="shared" si="4"/>
        <v>1.5999999999999999E-6</v>
      </c>
      <c r="J34" s="7">
        <f t="shared" si="5"/>
        <v>5.0166254101483197E-6</v>
      </c>
      <c r="K34" s="40">
        <f t="shared" si="6"/>
        <v>5.0166254101483201</v>
      </c>
      <c r="L34" s="15"/>
      <c r="M34" s="15"/>
      <c r="N34" s="15"/>
      <c r="O34" s="15"/>
      <c r="P34" s="15"/>
      <c r="Q34" s="33"/>
      <c r="R34" s="35"/>
      <c r="S34" s="34"/>
      <c r="T34" s="34"/>
      <c r="U34" s="32"/>
    </row>
    <row r="35" spans="1:21" x14ac:dyDescent="0.25">
      <c r="A35" s="32">
        <v>7800.01</v>
      </c>
      <c r="B35" s="31">
        <f t="shared" si="0"/>
        <v>0.78000100000000006</v>
      </c>
      <c r="C35" s="32">
        <v>1.81511E-2</v>
      </c>
      <c r="D35" s="32">
        <v>0.24138799999999999</v>
      </c>
      <c r="E35" s="2">
        <f t="shared" si="1"/>
        <v>0.25953909999999997</v>
      </c>
      <c r="F35" s="7">
        <f t="shared" si="2"/>
        <v>25953909.999999996</v>
      </c>
      <c r="G35" s="44">
        <f t="shared" si="3"/>
        <v>0.81375652749189098</v>
      </c>
      <c r="H35" s="37">
        <v>136.66999999999999</v>
      </c>
      <c r="I35" s="7">
        <f t="shared" si="4"/>
        <v>1.3667E-6</v>
      </c>
      <c r="J35" s="7">
        <f t="shared" si="5"/>
        <v>4.2851387175310672E-6</v>
      </c>
      <c r="K35" s="40">
        <f t="shared" si="6"/>
        <v>4.2851387175310673</v>
      </c>
      <c r="L35" s="15"/>
      <c r="M35" s="15"/>
      <c r="N35" s="15"/>
      <c r="O35" s="15"/>
      <c r="P35" s="15"/>
      <c r="Q35" s="33"/>
      <c r="R35" s="35"/>
      <c r="S35" s="34"/>
      <c r="T35" s="34"/>
      <c r="U35" s="32"/>
    </row>
    <row r="36" spans="1:21" x14ac:dyDescent="0.25">
      <c r="A36" s="32">
        <v>8100.01</v>
      </c>
      <c r="B36" s="31">
        <f t="shared" si="0"/>
        <v>0.81000099999999997</v>
      </c>
      <c r="C36" s="32">
        <v>1.8565700000000001E-2</v>
      </c>
      <c r="D36" s="32">
        <v>0.24854000000000001</v>
      </c>
      <c r="E36" s="2">
        <f t="shared" si="1"/>
        <v>0.2671057</v>
      </c>
      <c r="F36" s="7">
        <f t="shared" si="2"/>
        <v>26710570</v>
      </c>
      <c r="G36" s="44">
        <f t="shared" si="3"/>
        <v>0.83748077613465877</v>
      </c>
      <c r="H36" s="37">
        <v>200</v>
      </c>
      <c r="I36" s="7">
        <f t="shared" si="4"/>
        <v>1.9999999999999999E-6</v>
      </c>
      <c r="J36" s="7">
        <f t="shared" si="5"/>
        <v>6.2707817626854003E-6</v>
      </c>
      <c r="K36" s="40">
        <f t="shared" si="6"/>
        <v>6.2707817626854006</v>
      </c>
      <c r="L36" s="15"/>
      <c r="M36" s="15"/>
      <c r="N36" s="15"/>
      <c r="O36" s="15"/>
      <c r="P36" s="15"/>
      <c r="Q36" s="33"/>
      <c r="R36" s="35"/>
      <c r="S36" s="34"/>
      <c r="T36" s="34"/>
      <c r="U36" s="32"/>
    </row>
    <row r="37" spans="1:21" x14ac:dyDescent="0.25">
      <c r="A37" s="32">
        <v>8400.01</v>
      </c>
      <c r="B37" s="31">
        <f t="shared" si="0"/>
        <v>0.840001</v>
      </c>
      <c r="C37" s="32">
        <v>1.9002999999999999E-2</v>
      </c>
      <c r="D37" s="32">
        <v>0.256743</v>
      </c>
      <c r="E37" s="2">
        <f t="shared" si="1"/>
        <v>0.27574599999999999</v>
      </c>
      <c r="F37" s="7">
        <f t="shared" si="2"/>
        <v>27574600</v>
      </c>
      <c r="G37" s="44">
        <f t="shared" si="3"/>
        <v>0.86457149396672406</v>
      </c>
      <c r="H37" s="37">
        <v>193.34</v>
      </c>
      <c r="I37" s="7">
        <f t="shared" si="4"/>
        <v>1.9334E-6</v>
      </c>
      <c r="J37" s="7">
        <f t="shared" si="5"/>
        <v>6.0619647299879758E-6</v>
      </c>
      <c r="K37" s="40">
        <f t="shared" si="6"/>
        <v>6.0619647299879755</v>
      </c>
      <c r="L37" s="15"/>
      <c r="M37" s="15"/>
      <c r="N37" s="15"/>
      <c r="O37" s="15"/>
      <c r="P37" s="15"/>
      <c r="Q37" s="33"/>
      <c r="R37" s="35"/>
      <c r="S37" s="34"/>
      <c r="T37" s="34"/>
      <c r="U37" s="32"/>
    </row>
    <row r="38" spans="1:21" x14ac:dyDescent="0.25">
      <c r="A38" s="32">
        <v>8700.01</v>
      </c>
      <c r="B38" s="31">
        <f t="shared" si="0"/>
        <v>0.87000100000000002</v>
      </c>
      <c r="C38" s="32">
        <v>1.9454800000000001E-2</v>
      </c>
      <c r="D38" s="32">
        <v>0.26527800000000001</v>
      </c>
      <c r="E38" s="2">
        <f t="shared" si="1"/>
        <v>0.28473280000000001</v>
      </c>
      <c r="F38" s="7">
        <f t="shared" si="2"/>
        <v>28473280</v>
      </c>
      <c r="G38" s="44">
        <f t="shared" si="3"/>
        <v>0.8927486247391746</v>
      </c>
      <c r="H38" s="37">
        <v>250</v>
      </c>
      <c r="I38" s="7">
        <f t="shared" si="4"/>
        <v>2.5000000000000002E-6</v>
      </c>
      <c r="J38" s="7">
        <f t="shared" si="5"/>
        <v>7.8384772033567491E-6</v>
      </c>
      <c r="K38" s="40">
        <f t="shared" si="6"/>
        <v>7.8384772033567494</v>
      </c>
      <c r="L38" s="15"/>
      <c r="M38" s="15"/>
      <c r="N38" s="15"/>
      <c r="O38" s="15"/>
      <c r="P38" s="15"/>
      <c r="Q38" s="33"/>
      <c r="R38" s="35"/>
      <c r="S38" s="34"/>
      <c r="T38" s="34"/>
      <c r="U38" s="32"/>
    </row>
    <row r="39" spans="1:21" x14ac:dyDescent="0.25">
      <c r="A39" s="32">
        <v>9000.01</v>
      </c>
      <c r="B39" s="31">
        <f t="shared" si="0"/>
        <v>0.90000100000000005</v>
      </c>
      <c r="C39" s="32">
        <v>1.9901800000000001E-2</v>
      </c>
      <c r="D39" s="32">
        <v>0.27399600000000002</v>
      </c>
      <c r="E39" s="2">
        <f t="shared" si="1"/>
        <v>0.29389780000000004</v>
      </c>
      <c r="F39" s="7">
        <f t="shared" si="2"/>
        <v>29389780.000000004</v>
      </c>
      <c r="G39" s="44">
        <f t="shared" si="3"/>
        <v>0.92148448216668055</v>
      </c>
      <c r="H39" s="37">
        <v>240</v>
      </c>
      <c r="I39" s="7">
        <f t="shared" si="4"/>
        <v>2.3999999999999999E-6</v>
      </c>
      <c r="J39" s="7">
        <f t="shared" si="5"/>
        <v>7.5249381152224792E-6</v>
      </c>
      <c r="K39" s="40">
        <f t="shared" si="6"/>
        <v>7.5249381152224792</v>
      </c>
      <c r="L39" s="15"/>
      <c r="M39" s="15"/>
      <c r="N39" s="15"/>
      <c r="O39" s="15"/>
      <c r="P39" s="15"/>
      <c r="Q39" s="33"/>
      <c r="R39" s="35"/>
      <c r="S39" s="34"/>
      <c r="T39" s="34"/>
      <c r="U39" s="32"/>
    </row>
    <row r="40" spans="1:21" x14ac:dyDescent="0.25">
      <c r="A40" s="32">
        <v>9300.01</v>
      </c>
      <c r="B40" s="31">
        <f t="shared" si="0"/>
        <v>0.93000099999999997</v>
      </c>
      <c r="C40" s="32">
        <v>2.0372399999999999E-2</v>
      </c>
      <c r="D40" s="32">
        <v>0.28400199999999998</v>
      </c>
      <c r="E40" s="2">
        <f t="shared" si="1"/>
        <v>0.30437439999999999</v>
      </c>
      <c r="F40" s="7">
        <f t="shared" si="2"/>
        <v>30437440</v>
      </c>
      <c r="G40" s="44">
        <f t="shared" si="3"/>
        <v>0.95433271827415556</v>
      </c>
      <c r="H40" s="37">
        <v>280</v>
      </c>
      <c r="I40" s="7">
        <f t="shared" si="4"/>
        <v>2.7999999999999999E-6</v>
      </c>
      <c r="J40" s="7">
        <f t="shared" si="5"/>
        <v>8.7790944677595597E-6</v>
      </c>
      <c r="K40" s="40">
        <f t="shared" si="6"/>
        <v>8.7790944677595597</v>
      </c>
      <c r="L40" s="15"/>
      <c r="M40" s="15"/>
      <c r="N40" s="15"/>
      <c r="O40" s="15"/>
      <c r="P40" s="15"/>
      <c r="Q40" s="33"/>
      <c r="R40" s="35"/>
      <c r="S40" s="34"/>
      <c r="T40" s="34"/>
      <c r="U40" s="32"/>
    </row>
    <row r="41" spans="1:21" x14ac:dyDescent="0.25">
      <c r="A41" s="32">
        <v>9600.01</v>
      </c>
      <c r="B41" s="31">
        <f t="shared" si="0"/>
        <v>0.96000099999999999</v>
      </c>
      <c r="C41" s="32">
        <v>2.0871199999999999E-2</v>
      </c>
      <c r="D41" s="32">
        <v>0.28739100000000001</v>
      </c>
      <c r="E41" s="2">
        <f t="shared" si="1"/>
        <v>0.30826219999999999</v>
      </c>
      <c r="F41" s="7">
        <f t="shared" si="2"/>
        <v>30826219.999999996</v>
      </c>
      <c r="G41" s="44">
        <f t="shared" si="3"/>
        <v>0.96652249094263942</v>
      </c>
      <c r="H41" s="37">
        <v>346.67</v>
      </c>
      <c r="I41" s="7">
        <f t="shared" si="4"/>
        <v>3.4667000000000002E-6</v>
      </c>
      <c r="J41" s="7">
        <f t="shared" si="5"/>
        <v>1.0869459568350738E-5</v>
      </c>
      <c r="K41" s="40">
        <f t="shared" si="6"/>
        <v>10.869459568350738</v>
      </c>
      <c r="L41" s="15"/>
      <c r="M41" s="15"/>
      <c r="N41" s="15"/>
      <c r="O41" s="15"/>
      <c r="P41" s="15"/>
      <c r="Q41" s="33"/>
      <c r="R41" s="35"/>
      <c r="S41" s="34"/>
      <c r="T41" s="34"/>
      <c r="U41" s="32"/>
    </row>
    <row r="42" spans="1:21" x14ac:dyDescent="0.25">
      <c r="A42" s="32">
        <v>9900.01</v>
      </c>
      <c r="B42" s="31">
        <f t="shared" si="0"/>
        <v>0.99000100000000002</v>
      </c>
      <c r="C42" s="32">
        <v>2.1404099999999999E-2</v>
      </c>
      <c r="D42" s="32">
        <v>0.30058299999999999</v>
      </c>
      <c r="E42" s="2">
        <f t="shared" si="1"/>
        <v>0.32198709999999997</v>
      </c>
      <c r="F42" s="7">
        <f t="shared" si="2"/>
        <v>32198709.999999996</v>
      </c>
      <c r="G42" s="44">
        <f t="shared" si="3"/>
        <v>1.0095554172499801</v>
      </c>
      <c r="H42" s="37">
        <v>370</v>
      </c>
      <c r="I42" s="7">
        <f t="shared" si="4"/>
        <v>3.7000000000000002E-6</v>
      </c>
      <c r="J42" s="7">
        <f t="shared" si="5"/>
        <v>1.160094626096799E-5</v>
      </c>
      <c r="K42" s="40">
        <f t="shared" si="6"/>
        <v>11.600946260967991</v>
      </c>
      <c r="L42" s="15"/>
      <c r="M42" s="15"/>
      <c r="N42" s="15"/>
      <c r="O42" s="15"/>
      <c r="P42" s="15"/>
      <c r="Q42" s="33"/>
      <c r="R42" s="35"/>
      <c r="S42" s="34"/>
      <c r="T42" s="34"/>
      <c r="U42" s="32"/>
    </row>
    <row r="43" spans="1:21" x14ac:dyDescent="0.25">
      <c r="A43" s="32">
        <v>10200</v>
      </c>
      <c r="B43" s="31">
        <f t="shared" si="0"/>
        <v>1.02</v>
      </c>
      <c r="C43" s="32">
        <v>2.1990099999999999E-2</v>
      </c>
      <c r="D43" s="32">
        <v>0.32026300000000002</v>
      </c>
      <c r="E43" s="2">
        <f t="shared" si="1"/>
        <v>0.34225310000000003</v>
      </c>
      <c r="F43" s="7">
        <f t="shared" si="2"/>
        <v>34225310</v>
      </c>
      <c r="G43" s="44">
        <f t="shared" si="3"/>
        <v>1.0730972488512711</v>
      </c>
      <c r="H43" s="37">
        <v>380</v>
      </c>
      <c r="I43" s="7">
        <f t="shared" si="4"/>
        <v>3.8E-6</v>
      </c>
      <c r="J43" s="7">
        <f t="shared" si="5"/>
        <v>1.1914485349102259E-5</v>
      </c>
      <c r="K43" s="40">
        <f t="shared" si="6"/>
        <v>11.914485349102259</v>
      </c>
      <c r="L43" s="15"/>
      <c r="M43" s="15"/>
      <c r="N43" s="15"/>
      <c r="O43" s="15"/>
      <c r="P43" s="15"/>
      <c r="Q43" s="33"/>
      <c r="R43" s="35"/>
      <c r="S43" s="34"/>
      <c r="T43" s="34"/>
      <c r="U43" s="32"/>
    </row>
    <row r="44" spans="1:21" x14ac:dyDescent="0.25">
      <c r="A44" s="32">
        <v>10500</v>
      </c>
      <c r="B44" s="31">
        <f t="shared" si="0"/>
        <v>1.05</v>
      </c>
      <c r="C44" s="32">
        <v>2.2585500000000001E-2</v>
      </c>
      <c r="D44" s="32">
        <v>0.326436</v>
      </c>
      <c r="E44" s="2">
        <f t="shared" si="1"/>
        <v>0.34902149999999998</v>
      </c>
      <c r="F44" s="7">
        <f t="shared" si="2"/>
        <v>34902150</v>
      </c>
      <c r="G44" s="44">
        <f t="shared" si="3"/>
        <v>1.0943188284925511</v>
      </c>
      <c r="H44" s="37">
        <v>420</v>
      </c>
      <c r="I44" s="7">
        <f t="shared" si="4"/>
        <v>4.1999999999999996E-6</v>
      </c>
      <c r="J44" s="7">
        <f t="shared" si="5"/>
        <v>1.3168641701639339E-5</v>
      </c>
      <c r="K44" s="40">
        <f t="shared" si="6"/>
        <v>13.16864170163934</v>
      </c>
      <c r="L44" s="15"/>
      <c r="M44" s="15"/>
      <c r="N44" s="15"/>
      <c r="O44" s="15"/>
      <c r="P44" s="15"/>
      <c r="Q44" s="33"/>
      <c r="R44" s="35"/>
      <c r="S44" s="34"/>
      <c r="T44" s="34"/>
      <c r="U44" s="32"/>
    </row>
    <row r="45" spans="1:21" x14ac:dyDescent="0.25">
      <c r="A45" s="32">
        <v>10800</v>
      </c>
      <c r="B45" s="31">
        <f t="shared" si="0"/>
        <v>1.08</v>
      </c>
      <c r="C45" s="32">
        <v>2.32296E-2</v>
      </c>
      <c r="D45" s="32">
        <v>0.33500400000000002</v>
      </c>
      <c r="E45" s="2">
        <f t="shared" si="1"/>
        <v>0.35823360000000004</v>
      </c>
      <c r="F45" s="7">
        <f t="shared" si="2"/>
        <v>35823360</v>
      </c>
      <c r="G45" s="44">
        <f t="shared" si="3"/>
        <v>1.1232023628305683</v>
      </c>
      <c r="H45" s="37">
        <v>596.66999999999996</v>
      </c>
      <c r="I45" s="7">
        <f t="shared" si="4"/>
        <v>5.9667E-6</v>
      </c>
      <c r="J45" s="7">
        <f t="shared" si="5"/>
        <v>1.8707936771707489E-5</v>
      </c>
      <c r="K45" s="40">
        <f t="shared" si="6"/>
        <v>18.707936771707487</v>
      </c>
      <c r="L45" s="15"/>
      <c r="M45" s="15"/>
      <c r="N45" s="15"/>
      <c r="O45" s="15"/>
      <c r="P45" s="15"/>
      <c r="Q45" s="33"/>
      <c r="R45" s="35"/>
      <c r="S45" s="34"/>
      <c r="T45" s="34"/>
      <c r="U45" s="32"/>
    </row>
    <row r="46" spans="1:21" x14ac:dyDescent="0.25">
      <c r="A46" s="32">
        <v>11100</v>
      </c>
      <c r="B46" s="31">
        <f t="shared" si="0"/>
        <v>1.1100000000000001</v>
      </c>
      <c r="C46" s="32">
        <v>2.3778199999999999E-2</v>
      </c>
      <c r="D46" s="32">
        <v>0.35025499999999998</v>
      </c>
      <c r="E46" s="2">
        <f t="shared" si="1"/>
        <v>0.37403319999999995</v>
      </c>
      <c r="F46" s="7">
        <f t="shared" si="2"/>
        <v>37403319.999999993</v>
      </c>
      <c r="G46" s="44">
        <f t="shared" si="3"/>
        <v>1.1727402845994301</v>
      </c>
      <c r="H46" s="37">
        <v>560.01</v>
      </c>
      <c r="I46" s="7">
        <f t="shared" si="4"/>
        <v>5.6001E-6</v>
      </c>
      <c r="J46" s="7">
        <f t="shared" si="5"/>
        <v>1.7558502474607255E-5</v>
      </c>
      <c r="K46" s="40">
        <f t="shared" si="6"/>
        <v>17.558502474607256</v>
      </c>
      <c r="L46" s="15"/>
      <c r="M46" s="15"/>
      <c r="N46" s="15"/>
      <c r="O46" s="15"/>
      <c r="P46" s="15"/>
      <c r="Q46" s="33"/>
      <c r="R46" s="35"/>
      <c r="S46" s="34"/>
      <c r="T46" s="34"/>
      <c r="U46" s="32"/>
    </row>
    <row r="47" spans="1:21" x14ac:dyDescent="0.25">
      <c r="A47" s="32">
        <v>11400</v>
      </c>
      <c r="B47" s="31">
        <f t="shared" si="0"/>
        <v>1.1399999999999999</v>
      </c>
      <c r="C47" s="32">
        <v>2.4447199999999999E-2</v>
      </c>
      <c r="D47" s="32">
        <v>0.36026200000000003</v>
      </c>
      <c r="E47" s="2">
        <f t="shared" si="1"/>
        <v>0.38470920000000003</v>
      </c>
      <c r="F47" s="7">
        <f t="shared" si="2"/>
        <v>38470920</v>
      </c>
      <c r="G47" s="44">
        <f t="shared" si="3"/>
        <v>1.2062137176486449</v>
      </c>
      <c r="H47" s="37">
        <v>693.34</v>
      </c>
      <c r="I47" s="7">
        <f t="shared" si="4"/>
        <v>6.9334000000000004E-6</v>
      </c>
      <c r="J47" s="7">
        <f t="shared" si="5"/>
        <v>2.1738919136701477E-5</v>
      </c>
      <c r="K47" s="40">
        <f t="shared" si="6"/>
        <v>21.738919136701476</v>
      </c>
      <c r="L47" s="15"/>
      <c r="M47" s="15"/>
      <c r="N47" s="15"/>
      <c r="O47" s="15"/>
      <c r="P47" s="15"/>
      <c r="Q47" s="33"/>
      <c r="R47" s="35"/>
      <c r="S47" s="34"/>
      <c r="T47" s="34"/>
      <c r="U47" s="32"/>
    </row>
    <row r="48" spans="1:21" x14ac:dyDescent="0.25">
      <c r="A48" s="32">
        <v>11700</v>
      </c>
      <c r="B48" s="31">
        <f t="shared" si="0"/>
        <v>1.17</v>
      </c>
      <c r="C48" s="32">
        <v>2.5135999999999999E-2</v>
      </c>
      <c r="D48" s="32">
        <v>0.38833400000000001</v>
      </c>
      <c r="E48" s="2">
        <f t="shared" si="1"/>
        <v>0.41347</v>
      </c>
      <c r="F48" s="7">
        <f t="shared" si="2"/>
        <v>41347000</v>
      </c>
      <c r="G48" s="44">
        <f t="shared" si="3"/>
        <v>1.2963900677087661</v>
      </c>
      <c r="H48" s="37">
        <v>743.34</v>
      </c>
      <c r="I48" s="7">
        <f t="shared" si="4"/>
        <v>7.4334000000000007E-6</v>
      </c>
      <c r="J48" s="7">
        <f t="shared" si="5"/>
        <v>2.3306614577372825E-5</v>
      </c>
      <c r="K48" s="40">
        <f t="shared" si="6"/>
        <v>23.306614577372827</v>
      </c>
      <c r="L48" s="15"/>
      <c r="M48" s="15"/>
      <c r="N48" s="15"/>
      <c r="O48" s="15"/>
      <c r="P48" s="15"/>
      <c r="Q48" s="33"/>
      <c r="R48" s="35"/>
      <c r="S48" s="34"/>
      <c r="T48" s="34"/>
      <c r="U48" s="32"/>
    </row>
    <row r="49" spans="1:21" x14ac:dyDescent="0.25">
      <c r="A49" s="32">
        <v>12000</v>
      </c>
      <c r="B49" s="31">
        <f t="shared" si="0"/>
        <v>1.2</v>
      </c>
      <c r="C49" s="32">
        <v>2.59046E-2</v>
      </c>
      <c r="D49" s="32">
        <v>0.39444299999999999</v>
      </c>
      <c r="E49" s="2">
        <f t="shared" si="1"/>
        <v>0.42034759999999999</v>
      </c>
      <c r="F49" s="7">
        <f t="shared" si="2"/>
        <v>42034760</v>
      </c>
      <c r="G49" s="44">
        <f t="shared" si="3"/>
        <v>1.3179540320342888</v>
      </c>
      <c r="H49" s="37">
        <v>816.67</v>
      </c>
      <c r="I49" s="7">
        <f t="shared" si="4"/>
        <v>8.1666999999999992E-6</v>
      </c>
      <c r="J49" s="7">
        <f t="shared" si="5"/>
        <v>2.5605796710661426E-5</v>
      </c>
      <c r="K49" s="40">
        <f t="shared" si="6"/>
        <v>25.605796710661426</v>
      </c>
      <c r="L49" s="15"/>
      <c r="M49" s="15"/>
      <c r="N49" s="15"/>
      <c r="O49" s="15"/>
      <c r="P49" s="15"/>
      <c r="Q49" s="33"/>
      <c r="R49" s="35"/>
      <c r="S49" s="34"/>
      <c r="T49" s="34"/>
      <c r="U49" s="32"/>
    </row>
    <row r="50" spans="1:21" x14ac:dyDescent="0.25">
      <c r="A50" s="32">
        <v>12300</v>
      </c>
      <c r="B50" s="31">
        <f t="shared" si="0"/>
        <v>1.23</v>
      </c>
      <c r="C50" s="32">
        <v>2.6541599999999999E-2</v>
      </c>
      <c r="D50" s="32">
        <v>0.40838000000000002</v>
      </c>
      <c r="E50" s="2">
        <f t="shared" si="1"/>
        <v>0.43492160000000002</v>
      </c>
      <c r="F50" s="7">
        <f t="shared" si="2"/>
        <v>43492160</v>
      </c>
      <c r="G50" s="44">
        <f t="shared" si="3"/>
        <v>1.3636492187389773</v>
      </c>
      <c r="H50" s="37">
        <v>1033.3</v>
      </c>
      <c r="I50" s="7">
        <f t="shared" si="4"/>
        <v>1.0332999999999999E-5</v>
      </c>
      <c r="J50" s="7">
        <f t="shared" si="5"/>
        <v>3.2397993976914118E-5</v>
      </c>
      <c r="K50" s="40">
        <f t="shared" si="6"/>
        <v>32.397993976914115</v>
      </c>
      <c r="L50" s="15"/>
      <c r="M50" s="15"/>
      <c r="N50" s="15"/>
      <c r="O50" s="15"/>
      <c r="P50" s="15"/>
      <c r="Q50" s="33"/>
      <c r="R50" s="35"/>
      <c r="S50" s="34"/>
      <c r="T50" s="34"/>
      <c r="U50" s="32"/>
    </row>
    <row r="51" spans="1:21" x14ac:dyDescent="0.25">
      <c r="A51" s="32">
        <v>12600</v>
      </c>
      <c r="B51" s="31">
        <f t="shared" si="0"/>
        <v>1.26</v>
      </c>
      <c r="C51" s="32">
        <v>2.7190499999999999E-2</v>
      </c>
      <c r="D51" s="32">
        <v>0.424348</v>
      </c>
      <c r="E51" s="2">
        <f t="shared" si="1"/>
        <v>0.45153850000000001</v>
      </c>
      <c r="F51" s="7">
        <f t="shared" si="2"/>
        <v>45153850</v>
      </c>
      <c r="G51" s="44">
        <f t="shared" si="3"/>
        <v>1.4157496954751607</v>
      </c>
      <c r="H51" s="37">
        <v>1173.3</v>
      </c>
      <c r="I51" s="7">
        <f t="shared" si="4"/>
        <v>1.1732999999999999E-5</v>
      </c>
      <c r="J51" s="7">
        <f t="shared" si="5"/>
        <v>3.6787541210793898E-5</v>
      </c>
      <c r="K51" s="40">
        <f t="shared" si="6"/>
        <v>36.787541210793897</v>
      </c>
      <c r="L51" s="15"/>
      <c r="M51" s="15"/>
      <c r="N51" s="15"/>
      <c r="O51" s="15"/>
      <c r="P51" s="15"/>
      <c r="Q51" s="33"/>
      <c r="R51" s="35"/>
      <c r="S51" s="34"/>
      <c r="T51" s="34"/>
      <c r="U51" s="32"/>
    </row>
    <row r="52" spans="1:21" x14ac:dyDescent="0.25">
      <c r="A52" s="32">
        <v>12900</v>
      </c>
      <c r="B52" s="31">
        <f t="shared" si="0"/>
        <v>1.29</v>
      </c>
      <c r="C52" s="32">
        <v>2.79031E-2</v>
      </c>
      <c r="D52" s="32">
        <v>0.44735000000000003</v>
      </c>
      <c r="E52" s="2">
        <f t="shared" si="1"/>
        <v>0.47525310000000004</v>
      </c>
      <c r="F52" s="7">
        <f t="shared" si="2"/>
        <v>47525310</v>
      </c>
      <c r="G52" s="44">
        <f t="shared" si="3"/>
        <v>1.4901042360698504</v>
      </c>
      <c r="H52" s="37">
        <v>1430</v>
      </c>
      <c r="I52" s="7">
        <f t="shared" si="4"/>
        <v>1.43E-5</v>
      </c>
      <c r="J52" s="7">
        <f t="shared" si="5"/>
        <v>4.4836089603200614E-5</v>
      </c>
      <c r="K52" s="40">
        <f t="shared" si="6"/>
        <v>44.836089603200612</v>
      </c>
      <c r="L52" s="15"/>
      <c r="M52" s="15"/>
      <c r="N52" s="15"/>
      <c r="O52" s="15"/>
      <c r="P52" s="15"/>
      <c r="Q52" s="33"/>
      <c r="R52" s="35"/>
      <c r="S52" s="34"/>
      <c r="T52" s="34"/>
      <c r="U52" s="32"/>
    </row>
    <row r="53" spans="1:21" x14ac:dyDescent="0.25">
      <c r="A53" s="32">
        <v>13200</v>
      </c>
      <c r="B53" s="31">
        <f t="shared" si="0"/>
        <v>1.32</v>
      </c>
      <c r="C53" s="32">
        <v>2.83986E-2</v>
      </c>
      <c r="D53" s="32">
        <v>0.46292899999999998</v>
      </c>
      <c r="E53" s="2">
        <f t="shared" si="1"/>
        <v>0.49132759999999998</v>
      </c>
      <c r="F53" s="7">
        <f t="shared" si="2"/>
        <v>49132760</v>
      </c>
      <c r="G53" s="44">
        <f t="shared" si="3"/>
        <v>1.5405040767919935</v>
      </c>
      <c r="H53" s="37">
        <v>1526.7</v>
      </c>
      <c r="I53" s="7">
        <f t="shared" si="4"/>
        <v>1.5267000000000001E-5</v>
      </c>
      <c r="J53" s="7">
        <f t="shared" si="5"/>
        <v>4.7868012585458998E-5</v>
      </c>
      <c r="K53" s="40">
        <f t="shared" si="6"/>
        <v>47.868012585458999</v>
      </c>
      <c r="L53" s="15"/>
      <c r="M53" s="15"/>
      <c r="N53" s="15"/>
      <c r="O53" s="15"/>
      <c r="P53" s="15"/>
      <c r="Q53" s="33"/>
      <c r="R53" s="35"/>
      <c r="S53" s="34"/>
      <c r="T53" s="34"/>
      <c r="U53" s="32"/>
    </row>
    <row r="54" spans="1:21" x14ac:dyDescent="0.25">
      <c r="A54" s="32">
        <v>13500</v>
      </c>
      <c r="B54" s="31">
        <f t="shared" si="0"/>
        <v>1.35</v>
      </c>
      <c r="C54" s="32">
        <v>2.8917399999999999E-2</v>
      </c>
      <c r="D54" s="32">
        <v>0.49410700000000002</v>
      </c>
      <c r="E54" s="2">
        <f t="shared" si="1"/>
        <v>0.52302440000000006</v>
      </c>
      <c r="F54" s="7">
        <f t="shared" si="2"/>
        <v>52302440.000000007</v>
      </c>
      <c r="G54" s="44">
        <f t="shared" si="3"/>
        <v>1.6398859344797372</v>
      </c>
      <c r="H54" s="37">
        <v>1796.7</v>
      </c>
      <c r="I54" s="7">
        <f t="shared" si="4"/>
        <v>1.7966999999999999E-5</v>
      </c>
      <c r="J54" s="7">
        <f t="shared" si="5"/>
        <v>5.6333567965084297E-5</v>
      </c>
      <c r="K54" s="40">
        <f t="shared" si="6"/>
        <v>56.333567965084299</v>
      </c>
      <c r="L54" s="15"/>
      <c r="M54" s="15"/>
      <c r="N54" s="15"/>
      <c r="O54" s="15"/>
      <c r="P54" s="15"/>
      <c r="Q54" s="33"/>
      <c r="R54" s="35"/>
      <c r="S54" s="34"/>
      <c r="T54" s="34"/>
      <c r="U54" s="32"/>
    </row>
    <row r="55" spans="1:21" x14ac:dyDescent="0.25">
      <c r="A55" s="32">
        <v>13800</v>
      </c>
      <c r="B55" s="31">
        <f t="shared" si="0"/>
        <v>1.38</v>
      </c>
      <c r="C55" s="32">
        <v>2.9052999999999999E-2</v>
      </c>
      <c r="D55" s="32">
        <v>0.504112</v>
      </c>
      <c r="E55" s="2">
        <f t="shared" si="1"/>
        <v>0.533165</v>
      </c>
      <c r="F55" s="7">
        <f t="shared" si="2"/>
        <v>53316500</v>
      </c>
      <c r="G55" s="44">
        <f t="shared" si="3"/>
        <v>1.6716806792510805</v>
      </c>
      <c r="H55" s="37">
        <v>1950</v>
      </c>
      <c r="I55" s="7">
        <f t="shared" si="4"/>
        <v>1.95E-5</v>
      </c>
      <c r="J55" s="7">
        <f t="shared" si="5"/>
        <v>6.1140122186182654E-5</v>
      </c>
      <c r="K55" s="40">
        <f t="shared" si="6"/>
        <v>61.140122186182651</v>
      </c>
      <c r="L55" s="15"/>
      <c r="M55" s="15"/>
      <c r="N55" s="15"/>
      <c r="O55" s="15"/>
      <c r="P55" s="15"/>
      <c r="Q55" s="33"/>
      <c r="R55" s="35"/>
      <c r="S55" s="34"/>
      <c r="T55" s="34"/>
      <c r="U55" s="32"/>
    </row>
    <row r="56" spans="1:21" x14ac:dyDescent="0.25">
      <c r="A56" s="32">
        <v>14100</v>
      </c>
      <c r="B56" s="31">
        <f t="shared" si="0"/>
        <v>1.41</v>
      </c>
      <c r="C56" s="32">
        <v>2.9439400000000001E-2</v>
      </c>
      <c r="D56" s="32">
        <v>0.53003400000000001</v>
      </c>
      <c r="E56" s="2">
        <f t="shared" si="1"/>
        <v>0.55947340000000001</v>
      </c>
      <c r="F56" s="7">
        <f t="shared" si="2"/>
        <v>55947340</v>
      </c>
      <c r="G56" s="44">
        <f t="shared" si="3"/>
        <v>1.7541677967137967</v>
      </c>
      <c r="H56" s="37">
        <v>2306.6999999999998</v>
      </c>
      <c r="I56" s="7">
        <f t="shared" si="4"/>
        <v>2.3066999999999998E-5</v>
      </c>
      <c r="J56" s="7">
        <f t="shared" si="5"/>
        <v>7.2324061459932054E-5</v>
      </c>
      <c r="K56" s="40">
        <f t="shared" si="6"/>
        <v>72.324061459932054</v>
      </c>
      <c r="L56" s="15"/>
      <c r="M56" s="15"/>
      <c r="N56" s="15"/>
      <c r="O56" s="15"/>
      <c r="P56" s="15"/>
      <c r="Q56" s="33"/>
      <c r="R56" s="35"/>
      <c r="S56" s="34"/>
      <c r="T56" s="34"/>
      <c r="U56" s="32"/>
    </row>
    <row r="57" spans="1:21" x14ac:dyDescent="0.25">
      <c r="A57" s="32">
        <v>14400</v>
      </c>
      <c r="B57" s="31">
        <f t="shared" si="0"/>
        <v>1.44</v>
      </c>
      <c r="C57" s="32">
        <v>3.01324E-2</v>
      </c>
      <c r="D57" s="32">
        <v>0.55981899999999996</v>
      </c>
      <c r="E57" s="2">
        <f t="shared" si="1"/>
        <v>0.5899513999999999</v>
      </c>
      <c r="F57" s="7">
        <f t="shared" si="2"/>
        <v>58995139.999999993</v>
      </c>
      <c r="G57" s="44">
        <f t="shared" si="3"/>
        <v>1.8497282399953594</v>
      </c>
      <c r="H57" s="37">
        <v>2546.6999999999998</v>
      </c>
      <c r="I57" s="7">
        <f t="shared" si="4"/>
        <v>2.5466999999999999E-5</v>
      </c>
      <c r="J57" s="7">
        <f t="shared" si="5"/>
        <v>7.9848999575154539E-5</v>
      </c>
      <c r="K57" s="40">
        <f t="shared" si="6"/>
        <v>79.848999575154537</v>
      </c>
      <c r="L57" s="15"/>
      <c r="M57" s="15"/>
      <c r="N57" s="15"/>
      <c r="O57" s="15"/>
      <c r="P57" s="15"/>
      <c r="Q57" s="33"/>
      <c r="R57" s="35"/>
      <c r="S57" s="34"/>
      <c r="T57" s="34"/>
      <c r="U57" s="32"/>
    </row>
    <row r="58" spans="1:21" x14ac:dyDescent="0.25">
      <c r="A58" s="32">
        <v>14700</v>
      </c>
      <c r="B58" s="31">
        <f t="shared" si="0"/>
        <v>1.47</v>
      </c>
      <c r="C58" s="32">
        <v>3.0922399999999999E-2</v>
      </c>
      <c r="D58" s="32">
        <v>0.57873699999999995</v>
      </c>
      <c r="E58" s="2">
        <f t="shared" si="1"/>
        <v>0.60965939999999996</v>
      </c>
      <c r="F58" s="7">
        <f t="shared" si="2"/>
        <v>60965939.999999993</v>
      </c>
      <c r="G58" s="44">
        <f t="shared" si="3"/>
        <v>1.9115205234848616</v>
      </c>
      <c r="H58" s="37">
        <v>3103.4</v>
      </c>
      <c r="I58" s="7">
        <f t="shared" si="4"/>
        <v>3.1034000000000001E-5</v>
      </c>
      <c r="J58" s="7">
        <f t="shared" si="5"/>
        <v>9.7303720611589361E-5</v>
      </c>
      <c r="K58" s="40">
        <f t="shared" si="6"/>
        <v>97.303720611589355</v>
      </c>
      <c r="L58" s="15"/>
      <c r="M58" s="15"/>
      <c r="N58" s="15"/>
      <c r="O58" s="15"/>
      <c r="P58" s="15"/>
      <c r="Q58" s="33"/>
      <c r="R58" s="35"/>
      <c r="S58" s="34"/>
      <c r="T58" s="34"/>
      <c r="U58" s="32"/>
    </row>
    <row r="59" spans="1:21" x14ac:dyDescent="0.25">
      <c r="A59" s="32">
        <v>15000</v>
      </c>
      <c r="B59" s="31">
        <f t="shared" si="0"/>
        <v>1.5</v>
      </c>
      <c r="C59" s="32">
        <v>3.1954400000000001E-2</v>
      </c>
      <c r="D59" s="32">
        <v>0.60723400000000005</v>
      </c>
      <c r="E59" s="2">
        <f t="shared" si="1"/>
        <v>0.6391884000000001</v>
      </c>
      <c r="F59" s="7">
        <f t="shared" si="2"/>
        <v>63918840.000000007</v>
      </c>
      <c r="G59" s="44">
        <f t="shared" si="3"/>
        <v>2.0041054808200305</v>
      </c>
      <c r="H59" s="37">
        <v>3830</v>
      </c>
      <c r="I59" s="7">
        <f t="shared" si="4"/>
        <v>3.8300000000000003E-5</v>
      </c>
      <c r="J59" s="7">
        <f t="shared" si="5"/>
        <v>1.2008547075542542E-4</v>
      </c>
      <c r="K59" s="40">
        <f t="shared" si="6"/>
        <v>120.08547075542542</v>
      </c>
      <c r="L59" s="15"/>
      <c r="M59" s="15"/>
      <c r="N59" s="15"/>
      <c r="O59" s="15"/>
      <c r="P59" s="15"/>
      <c r="Q59" s="33"/>
      <c r="R59" s="35"/>
      <c r="S59" s="34"/>
      <c r="T59" s="34"/>
      <c r="U59" s="32"/>
    </row>
    <row r="60" spans="1:21" x14ac:dyDescent="0.25">
      <c r="A60" s="32">
        <v>15300</v>
      </c>
      <c r="B60" s="31">
        <f t="shared" si="0"/>
        <v>1.53</v>
      </c>
      <c r="C60" s="32">
        <v>3.3143699999999998E-2</v>
      </c>
      <c r="D60" s="32">
        <v>0.63622400000000001</v>
      </c>
      <c r="E60" s="2">
        <f t="shared" si="1"/>
        <v>0.66936770000000001</v>
      </c>
      <c r="F60" s="7">
        <f t="shared" si="2"/>
        <v>66936770</v>
      </c>
      <c r="G60" s="44">
        <f t="shared" si="3"/>
        <v>2.0987293828453359</v>
      </c>
      <c r="H60" s="37">
        <v>4306.7</v>
      </c>
      <c r="I60" s="7">
        <f t="shared" si="4"/>
        <v>4.3066999999999999E-5</v>
      </c>
      <c r="J60" s="7">
        <f t="shared" si="5"/>
        <v>1.3503187908678603E-4</v>
      </c>
      <c r="K60" s="40">
        <f t="shared" si="6"/>
        <v>135.03187908678603</v>
      </c>
      <c r="L60" s="15"/>
      <c r="M60" s="15"/>
      <c r="N60" s="15"/>
      <c r="O60" s="15"/>
      <c r="P60" s="15"/>
      <c r="Q60" s="33"/>
      <c r="R60" s="35"/>
      <c r="S60" s="34"/>
      <c r="T60" s="34"/>
      <c r="U60" s="32"/>
    </row>
    <row r="61" spans="1:21" x14ac:dyDescent="0.25">
      <c r="A61" s="32">
        <v>15600</v>
      </c>
      <c r="B61" s="31">
        <f t="shared" si="0"/>
        <v>1.56</v>
      </c>
      <c r="C61" s="32">
        <v>3.4251200000000002E-2</v>
      </c>
      <c r="D61" s="32">
        <v>0.65589500000000001</v>
      </c>
      <c r="E61" s="2">
        <f t="shared" si="1"/>
        <v>0.69014620000000004</v>
      </c>
      <c r="F61" s="7">
        <f t="shared" si="2"/>
        <v>69014620</v>
      </c>
      <c r="G61" s="44">
        <f t="shared" si="3"/>
        <v>2.1638781022733151</v>
      </c>
      <c r="H61" s="37">
        <v>4976.8</v>
      </c>
      <c r="I61" s="7">
        <f t="shared" si="4"/>
        <v>4.9768000000000002E-5</v>
      </c>
      <c r="J61" s="7">
        <f t="shared" si="5"/>
        <v>1.5604213338266351E-4</v>
      </c>
      <c r="K61" s="40">
        <f t="shared" si="6"/>
        <v>156.04213338266351</v>
      </c>
      <c r="L61" s="15"/>
      <c r="M61" s="15"/>
      <c r="N61" s="15"/>
      <c r="O61" s="15"/>
      <c r="P61" s="15"/>
      <c r="Q61" s="33"/>
      <c r="R61" s="35"/>
      <c r="S61" s="34"/>
      <c r="T61" s="34"/>
      <c r="U61" s="32"/>
    </row>
    <row r="62" spans="1:21" x14ac:dyDescent="0.25">
      <c r="A62" s="32">
        <v>15900</v>
      </c>
      <c r="B62" s="31">
        <f t="shared" si="0"/>
        <v>1.59</v>
      </c>
      <c r="C62" s="32">
        <v>3.5415000000000002E-2</v>
      </c>
      <c r="D62" s="32">
        <v>0.68521500000000002</v>
      </c>
      <c r="E62" s="2">
        <f t="shared" si="1"/>
        <v>0.72062999999999999</v>
      </c>
      <c r="F62" s="7">
        <f t="shared" si="2"/>
        <v>72063000</v>
      </c>
      <c r="G62" s="44">
        <f t="shared" si="3"/>
        <v>2.2594567308219902</v>
      </c>
      <c r="H62" s="37">
        <v>5536.8</v>
      </c>
      <c r="I62" s="7">
        <f t="shared" si="4"/>
        <v>5.5368000000000003E-5</v>
      </c>
      <c r="J62" s="7">
        <f t="shared" si="5"/>
        <v>1.7360032231818261E-4</v>
      </c>
      <c r="K62" s="40">
        <f t="shared" si="6"/>
        <v>173.60032231818261</v>
      </c>
      <c r="L62" s="15"/>
      <c r="M62" s="15"/>
      <c r="N62" s="15"/>
      <c r="O62" s="15"/>
      <c r="P62" s="15"/>
      <c r="Q62" s="33"/>
      <c r="R62" s="35"/>
      <c r="S62" s="34"/>
      <c r="T62" s="34"/>
      <c r="U62" s="32"/>
    </row>
    <row r="63" spans="1:21" x14ac:dyDescent="0.25">
      <c r="A63" s="32">
        <v>16200</v>
      </c>
      <c r="B63" s="31">
        <f t="shared" si="0"/>
        <v>1.62</v>
      </c>
      <c r="C63" s="32">
        <v>3.67508E-2</v>
      </c>
      <c r="D63" s="32">
        <v>0.70611400000000002</v>
      </c>
      <c r="E63" s="2">
        <f t="shared" si="1"/>
        <v>0.74286479999999999</v>
      </c>
      <c r="F63" s="7">
        <f t="shared" si="2"/>
        <v>74286480</v>
      </c>
      <c r="G63" s="44">
        <f t="shared" si="3"/>
        <v>2.3291715199904686</v>
      </c>
      <c r="H63" s="37">
        <v>6860.3</v>
      </c>
      <c r="I63" s="7">
        <f t="shared" si="4"/>
        <v>6.8603000000000007E-5</v>
      </c>
      <c r="J63" s="7">
        <f t="shared" si="5"/>
        <v>2.1509722063275323E-4</v>
      </c>
      <c r="K63" s="40">
        <f t="shared" si="6"/>
        <v>215.09722063275322</v>
      </c>
      <c r="L63" s="15"/>
      <c r="M63" s="15"/>
      <c r="N63" s="15"/>
      <c r="O63" s="15"/>
      <c r="P63" s="15"/>
      <c r="Q63" s="33"/>
      <c r="R63" s="35"/>
      <c r="S63" s="34"/>
      <c r="T63" s="34"/>
      <c r="U63" s="32"/>
    </row>
    <row r="64" spans="1:21" x14ac:dyDescent="0.25">
      <c r="A64" s="32">
        <v>16500</v>
      </c>
      <c r="B64" s="31">
        <f t="shared" si="0"/>
        <v>1.65</v>
      </c>
      <c r="C64" s="32">
        <v>3.7671799999999998E-2</v>
      </c>
      <c r="D64" s="32">
        <v>0.73277999999999999</v>
      </c>
      <c r="E64" s="2">
        <f t="shared" si="1"/>
        <v>0.77045180000000002</v>
      </c>
      <c r="F64" s="7">
        <f t="shared" si="2"/>
        <v>77045180</v>
      </c>
      <c r="G64" s="44">
        <f t="shared" si="3"/>
        <v>2.4156675482340697</v>
      </c>
      <c r="H64" s="37">
        <v>7643.7</v>
      </c>
      <c r="I64" s="7">
        <f t="shared" si="4"/>
        <v>7.6437E-5</v>
      </c>
      <c r="J64" s="7">
        <f t="shared" si="5"/>
        <v>2.3965987279719195E-4</v>
      </c>
      <c r="K64" s="40">
        <f t="shared" si="6"/>
        <v>239.65987279719195</v>
      </c>
      <c r="L64" s="15"/>
      <c r="M64" s="15"/>
      <c r="N64" s="15"/>
      <c r="O64" s="15"/>
      <c r="P64" s="15"/>
      <c r="Q64" s="33"/>
      <c r="R64" s="35"/>
      <c r="S64" s="34"/>
      <c r="T64" s="34"/>
      <c r="U64" s="32"/>
    </row>
    <row r="65" spans="1:21" x14ac:dyDescent="0.25">
      <c r="A65" s="32">
        <v>16800</v>
      </c>
      <c r="B65" s="31">
        <f t="shared" si="0"/>
        <v>1.68</v>
      </c>
      <c r="C65" s="32">
        <v>3.8621599999999999E-2</v>
      </c>
      <c r="D65" s="32">
        <v>0.75024900000000005</v>
      </c>
      <c r="E65" s="2">
        <f t="shared" si="1"/>
        <v>0.78887060000000009</v>
      </c>
      <c r="F65" s="7">
        <f t="shared" si="2"/>
        <v>78887060</v>
      </c>
      <c r="G65" s="44">
        <f t="shared" si="3"/>
        <v>2.4734176857993448</v>
      </c>
      <c r="H65" s="37">
        <v>8690.2999999999993</v>
      </c>
      <c r="I65" s="7">
        <f t="shared" si="4"/>
        <v>8.6902999999999991E-5</v>
      </c>
      <c r="J65" s="7">
        <f t="shared" si="5"/>
        <v>2.7247487376132461E-4</v>
      </c>
      <c r="K65" s="40">
        <f t="shared" si="6"/>
        <v>272.4748737613246</v>
      </c>
      <c r="L65" s="15"/>
      <c r="M65" s="15"/>
      <c r="N65" s="15"/>
      <c r="O65" s="15"/>
      <c r="P65" s="15"/>
      <c r="Q65" s="33"/>
      <c r="R65" s="35"/>
      <c r="S65" s="34"/>
      <c r="T65" s="34"/>
      <c r="U65" s="32"/>
    </row>
    <row r="66" spans="1:21" x14ac:dyDescent="0.25">
      <c r="A66" s="32">
        <v>17100</v>
      </c>
      <c r="B66" s="31">
        <f t="shared" si="0"/>
        <v>1.71</v>
      </c>
      <c r="C66" s="32">
        <v>3.9366699999999998E-2</v>
      </c>
      <c r="D66" s="32">
        <v>0.75641999999999998</v>
      </c>
      <c r="E66" s="2">
        <f t="shared" si="1"/>
        <v>0.79578669999999996</v>
      </c>
      <c r="F66" s="7">
        <f t="shared" si="2"/>
        <v>79578670</v>
      </c>
      <c r="G66" s="44">
        <f t="shared" si="3"/>
        <v>2.4951023626737987</v>
      </c>
      <c r="H66" s="37">
        <v>10050</v>
      </c>
      <c r="I66" s="7">
        <f t="shared" si="4"/>
        <v>1.005E-4</v>
      </c>
      <c r="J66" s="7">
        <f t="shared" si="5"/>
        <v>3.1510678357494132E-4</v>
      </c>
      <c r="K66" s="40">
        <f t="shared" si="6"/>
        <v>315.10678357494129</v>
      </c>
      <c r="L66" s="15"/>
      <c r="M66" s="15"/>
      <c r="N66" s="15"/>
      <c r="O66" s="15"/>
      <c r="P66" s="15"/>
      <c r="Q66" s="33"/>
      <c r="R66" s="35"/>
      <c r="S66" s="34"/>
      <c r="T66" s="34"/>
      <c r="U66" s="32"/>
    </row>
    <row r="67" spans="1:21" x14ac:dyDescent="0.25">
      <c r="A67" s="32">
        <v>17400</v>
      </c>
      <c r="B67" s="31">
        <f t="shared" si="0"/>
        <v>1.74</v>
      </c>
      <c r="C67" s="32">
        <v>4.01064E-2</v>
      </c>
      <c r="D67" s="32">
        <v>0.77312400000000003</v>
      </c>
      <c r="E67" s="2">
        <f t="shared" si="1"/>
        <v>0.81323040000000002</v>
      </c>
      <c r="F67" s="7">
        <f t="shared" si="2"/>
        <v>81323040</v>
      </c>
      <c r="G67" s="44">
        <f t="shared" si="3"/>
        <v>2.5497951805906767</v>
      </c>
      <c r="H67" s="37">
        <v>11717</v>
      </c>
      <c r="I67" s="7">
        <f t="shared" si="4"/>
        <v>1.1717E-4</v>
      </c>
      <c r="J67" s="7">
        <f t="shared" si="5"/>
        <v>3.6737374956692415E-4</v>
      </c>
      <c r="K67" s="40">
        <f t="shared" si="6"/>
        <v>367.37374956692418</v>
      </c>
      <c r="L67" s="15"/>
      <c r="M67" s="15"/>
      <c r="N67" s="15"/>
      <c r="O67" s="15"/>
      <c r="P67" s="15"/>
      <c r="Q67" s="33"/>
      <c r="R67" s="35"/>
      <c r="S67" s="34"/>
      <c r="T67" s="34"/>
      <c r="U67" s="32"/>
    </row>
    <row r="68" spans="1:21" x14ac:dyDescent="0.25">
      <c r="A68" s="32">
        <v>17700</v>
      </c>
      <c r="B68" s="31">
        <f t="shared" si="0"/>
        <v>1.77</v>
      </c>
      <c r="C68" s="32">
        <v>4.0269800000000001E-2</v>
      </c>
      <c r="D68" s="32">
        <v>0.77156800000000003</v>
      </c>
      <c r="E68" s="2">
        <f t="shared" si="1"/>
        <v>0.81183780000000005</v>
      </c>
      <c r="F68" s="7">
        <f t="shared" si="2"/>
        <v>81183780</v>
      </c>
      <c r="G68" s="44">
        <f t="shared" si="3"/>
        <v>2.5454288352493184</v>
      </c>
      <c r="H68" s="37">
        <v>12743</v>
      </c>
      <c r="I68" s="7">
        <f t="shared" si="4"/>
        <v>1.2742999999999999E-4</v>
      </c>
      <c r="J68" s="7">
        <f t="shared" si="5"/>
        <v>3.9954286000950026E-4</v>
      </c>
      <c r="K68" s="40">
        <f t="shared" si="6"/>
        <v>399.54286000950026</v>
      </c>
      <c r="L68" s="15"/>
      <c r="M68" s="15"/>
      <c r="N68" s="15"/>
      <c r="O68" s="15"/>
      <c r="P68" s="15"/>
      <c r="Q68" s="33"/>
      <c r="R68" s="35"/>
      <c r="S68" s="34"/>
      <c r="T68" s="34"/>
      <c r="U68" s="32"/>
    </row>
    <row r="69" spans="1:21" x14ac:dyDescent="0.25">
      <c r="A69" s="32">
        <v>18000</v>
      </c>
      <c r="B69" s="31">
        <f t="shared" si="0"/>
        <v>1.8</v>
      </c>
      <c r="C69" s="32">
        <v>4.0066200000000003E-2</v>
      </c>
      <c r="D69" s="32">
        <v>0.76828799999999997</v>
      </c>
      <c r="E69" s="2">
        <f t="shared" si="1"/>
        <v>0.80835420000000002</v>
      </c>
      <c r="F69" s="7">
        <f t="shared" si="2"/>
        <v>80835420</v>
      </c>
      <c r="G69" s="44">
        <f t="shared" si="3"/>
        <v>2.5345063875750728</v>
      </c>
      <c r="H69" s="37">
        <v>13883</v>
      </c>
      <c r="I69" s="7">
        <f t="shared" si="4"/>
        <v>1.3883E-4</v>
      </c>
      <c r="J69" s="7">
        <f t="shared" si="5"/>
        <v>4.3528631605680698E-4</v>
      </c>
      <c r="K69" s="40">
        <f t="shared" si="6"/>
        <v>435.28631605680698</v>
      </c>
      <c r="L69" s="15"/>
      <c r="M69" s="15"/>
      <c r="N69" s="15"/>
      <c r="O69" s="15"/>
      <c r="P69" s="15"/>
      <c r="Q69" s="33"/>
      <c r="R69" s="35"/>
      <c r="S69" s="34"/>
      <c r="T69" s="34"/>
      <c r="U69" s="32"/>
    </row>
    <row r="70" spans="1:21" x14ac:dyDescent="0.25">
      <c r="A70" s="32">
        <v>18300</v>
      </c>
      <c r="B70" s="31">
        <f t="shared" si="0"/>
        <v>1.83</v>
      </c>
      <c r="C70" s="32">
        <v>3.9795999999999998E-2</v>
      </c>
      <c r="D70" s="32">
        <v>0.75300699999999998</v>
      </c>
      <c r="E70" s="2">
        <f t="shared" si="1"/>
        <v>0.79280299999999992</v>
      </c>
      <c r="F70" s="7">
        <f t="shared" si="2"/>
        <v>79280299.999999985</v>
      </c>
      <c r="G70" s="44">
        <f t="shared" si="3"/>
        <v>2.485747296901136</v>
      </c>
      <c r="H70" s="37">
        <v>15257</v>
      </c>
      <c r="I70" s="7">
        <f t="shared" si="4"/>
        <v>1.5257000000000001E-4</v>
      </c>
      <c r="J70" s="7">
        <f t="shared" si="5"/>
        <v>4.7836658676645572E-4</v>
      </c>
      <c r="K70" s="40">
        <f t="shared" si="6"/>
        <v>478.36658676645573</v>
      </c>
      <c r="L70" s="15"/>
      <c r="M70" s="15"/>
      <c r="N70" s="15"/>
      <c r="O70" s="15"/>
      <c r="P70" s="15"/>
      <c r="Q70" s="33"/>
      <c r="R70" s="35"/>
      <c r="S70" s="34"/>
      <c r="T70" s="34"/>
      <c r="U70" s="32"/>
    </row>
    <row r="71" spans="1:21" x14ac:dyDescent="0.25">
      <c r="A71" s="32">
        <v>18600</v>
      </c>
      <c r="B71" s="31">
        <f t="shared" si="0"/>
        <v>1.86</v>
      </c>
      <c r="C71" s="32">
        <v>3.9100000000000003E-2</v>
      </c>
      <c r="D71" s="32">
        <v>0.73233700000000002</v>
      </c>
      <c r="E71" s="2">
        <f t="shared" si="1"/>
        <v>0.77143700000000004</v>
      </c>
      <c r="F71" s="7">
        <f t="shared" si="2"/>
        <v>77143700</v>
      </c>
      <c r="G71" s="44">
        <f t="shared" si="3"/>
        <v>2.4187565353303686</v>
      </c>
      <c r="H71" s="37">
        <v>16763</v>
      </c>
      <c r="I71" s="7">
        <f t="shared" si="4"/>
        <v>1.6762999999999999E-4</v>
      </c>
      <c r="J71" s="7">
        <f t="shared" si="5"/>
        <v>5.2558557343947686E-4</v>
      </c>
      <c r="K71" s="40">
        <f t="shared" si="6"/>
        <v>525.58557343947689</v>
      </c>
      <c r="L71" s="15"/>
      <c r="M71" s="15"/>
      <c r="N71" s="15"/>
      <c r="O71" s="15"/>
      <c r="P71" s="15"/>
      <c r="Q71" s="33"/>
      <c r="R71" s="35"/>
      <c r="S71" s="34"/>
      <c r="T71" s="34"/>
      <c r="U71" s="32"/>
    </row>
    <row r="72" spans="1:21" x14ac:dyDescent="0.25">
      <c r="A72" s="32">
        <v>18900</v>
      </c>
      <c r="B72" s="31">
        <f t="shared" si="0"/>
        <v>1.89</v>
      </c>
      <c r="C72" s="32">
        <v>3.75705E-2</v>
      </c>
      <c r="D72" s="32">
        <v>0.69889199999999996</v>
      </c>
      <c r="E72" s="2">
        <f t="shared" si="1"/>
        <v>0.73646249999999991</v>
      </c>
      <c r="F72" s="7">
        <f t="shared" si="2"/>
        <v>73646249.999999985</v>
      </c>
      <c r="G72" s="44">
        <f t="shared" si="3"/>
        <v>2.3090978069508474</v>
      </c>
      <c r="H72" s="37">
        <v>17373</v>
      </c>
      <c r="I72" s="7">
        <f t="shared" si="4"/>
        <v>1.7373000000000001E-4</v>
      </c>
      <c r="J72" s="7">
        <f t="shared" si="5"/>
        <v>5.4471145781566734E-4</v>
      </c>
      <c r="K72" s="40">
        <f t="shared" si="6"/>
        <v>544.71145781566736</v>
      </c>
      <c r="L72" s="15"/>
      <c r="M72" s="15"/>
      <c r="N72" s="15"/>
      <c r="O72" s="15"/>
      <c r="P72" s="15"/>
      <c r="Q72" s="33"/>
      <c r="R72" s="35"/>
      <c r="S72" s="34"/>
      <c r="T72" s="34"/>
      <c r="U72" s="32"/>
    </row>
    <row r="73" spans="1:21" x14ac:dyDescent="0.25">
      <c r="A73" s="32">
        <v>19200</v>
      </c>
      <c r="B73" s="31">
        <f t="shared" si="0"/>
        <v>1.92</v>
      </c>
      <c r="C73" s="32">
        <v>3.5831300000000003E-2</v>
      </c>
      <c r="D73" s="32">
        <v>0.65852900000000003</v>
      </c>
      <c r="E73" s="2">
        <f t="shared" si="1"/>
        <v>0.69436030000000004</v>
      </c>
      <c r="F73" s="7">
        <f t="shared" si="2"/>
        <v>69436030</v>
      </c>
      <c r="G73" s="44">
        <f t="shared" si="3"/>
        <v>2.1770909529863816</v>
      </c>
      <c r="H73" s="37">
        <v>18584</v>
      </c>
      <c r="I73" s="7">
        <f t="shared" si="4"/>
        <v>1.8584E-4</v>
      </c>
      <c r="J73" s="7">
        <f t="shared" si="5"/>
        <v>5.8268104138872734E-4</v>
      </c>
      <c r="K73" s="40">
        <f t="shared" si="6"/>
        <v>582.68104138872729</v>
      </c>
      <c r="L73" s="15"/>
      <c r="M73" s="15"/>
      <c r="N73" s="15"/>
      <c r="O73" s="15"/>
      <c r="P73" s="15"/>
      <c r="Q73" s="33"/>
      <c r="R73" s="35"/>
      <c r="S73" s="34"/>
      <c r="T73" s="34"/>
      <c r="U73" s="32"/>
    </row>
    <row r="74" spans="1:21" x14ac:dyDescent="0.25">
      <c r="A74" s="32">
        <v>19500</v>
      </c>
      <c r="B74" s="31">
        <f t="shared" si="0"/>
        <v>1.95</v>
      </c>
      <c r="C74" s="32">
        <v>3.3356299999999998E-2</v>
      </c>
      <c r="D74" s="32">
        <v>0.60734500000000002</v>
      </c>
      <c r="E74" s="2">
        <f t="shared" si="1"/>
        <v>0.64070130000000003</v>
      </c>
      <c r="F74" s="7">
        <f t="shared" si="2"/>
        <v>64070130</v>
      </c>
      <c r="G74" s="44">
        <f t="shared" si="3"/>
        <v>2.0088490136844133</v>
      </c>
      <c r="H74" s="37">
        <v>19157</v>
      </c>
      <c r="I74" s="7">
        <f t="shared" si="4"/>
        <v>1.9157000000000001E-4</v>
      </c>
      <c r="J74" s="7">
        <f t="shared" si="5"/>
        <v>6.0064683113882111E-4</v>
      </c>
      <c r="K74" s="40">
        <f t="shared" si="6"/>
        <v>600.64683113882109</v>
      </c>
      <c r="L74" s="15"/>
      <c r="M74" s="15"/>
      <c r="N74" s="15"/>
      <c r="O74" s="15"/>
      <c r="P74" s="15"/>
      <c r="Q74" s="33"/>
      <c r="R74" s="35"/>
      <c r="S74" s="34"/>
      <c r="T74" s="34"/>
      <c r="U74" s="32"/>
    </row>
    <row r="75" spans="1:21" x14ac:dyDescent="0.25">
      <c r="A75" s="32">
        <v>19800</v>
      </c>
      <c r="B75" s="31">
        <f t="shared" ref="B75:B109" si="7">A75/10000</f>
        <v>1.98</v>
      </c>
      <c r="C75" s="32">
        <v>3.0513700000000001E-2</v>
      </c>
      <c r="D75" s="32">
        <v>0.54890899999999998</v>
      </c>
      <c r="E75" s="2">
        <f t="shared" ref="E75:E109" si="8">C75+D75</f>
        <v>0.57942269999999996</v>
      </c>
      <c r="F75" s="7">
        <f t="shared" ref="F75:F109" si="9">E75/0.00000001</f>
        <v>57942269.999999993</v>
      </c>
      <c r="G75" s="44">
        <f t="shared" ref="G75:G109" si="10">F75*C$5/C$2</f>
        <v>1.8167166500229663</v>
      </c>
      <c r="H75" s="37">
        <v>19757</v>
      </c>
      <c r="I75" s="7">
        <f t="shared" ref="I75:I109" si="11">H75/100000000</f>
        <v>1.9756999999999999E-4</v>
      </c>
      <c r="J75" s="7">
        <f t="shared" ref="J75:J109" si="12">H75*C$5/C$2</f>
        <v>6.1945917642687728E-4</v>
      </c>
      <c r="K75" s="40">
        <f t="shared" ref="K75:K109" si="13">J75*1000000</f>
        <v>619.45917642687732</v>
      </c>
      <c r="L75" s="15"/>
      <c r="M75" s="15"/>
      <c r="N75" s="15"/>
      <c r="O75" s="15"/>
      <c r="P75" s="15"/>
      <c r="Q75" s="33"/>
      <c r="R75" s="35"/>
      <c r="S75" s="34"/>
      <c r="T75" s="34"/>
      <c r="U75" s="32"/>
    </row>
    <row r="76" spans="1:21" x14ac:dyDescent="0.25">
      <c r="A76" s="32">
        <v>20100</v>
      </c>
      <c r="B76" s="31">
        <f t="shared" si="7"/>
        <v>2.0099999999999998</v>
      </c>
      <c r="C76" s="32">
        <v>2.7105899999999999E-2</v>
      </c>
      <c r="D76" s="32">
        <v>0.480821</v>
      </c>
      <c r="E76" s="2">
        <f t="shared" si="8"/>
        <v>0.50792689999999996</v>
      </c>
      <c r="F76" s="7">
        <f t="shared" si="9"/>
        <v>50792689.999999993</v>
      </c>
      <c r="G76" s="44">
        <f t="shared" si="10"/>
        <v>1.5925493706486653</v>
      </c>
      <c r="H76" s="37">
        <v>19087</v>
      </c>
      <c r="I76" s="7">
        <f t="shared" si="11"/>
        <v>1.9086999999999999E-4</v>
      </c>
      <c r="J76" s="7">
        <f t="shared" si="12"/>
        <v>5.9845205752188122E-4</v>
      </c>
      <c r="K76" s="40">
        <f t="shared" si="13"/>
        <v>598.45205752188122</v>
      </c>
      <c r="L76" s="15"/>
      <c r="M76" s="15"/>
      <c r="N76" s="15"/>
      <c r="O76" s="15"/>
      <c r="P76" s="15"/>
      <c r="Q76" s="33"/>
      <c r="R76" s="35"/>
      <c r="S76" s="34"/>
      <c r="T76" s="34"/>
      <c r="U76" s="32"/>
    </row>
    <row r="77" spans="1:21" x14ac:dyDescent="0.25">
      <c r="A77" s="32">
        <v>20400</v>
      </c>
      <c r="B77" s="31">
        <f t="shared" si="7"/>
        <v>2.04</v>
      </c>
      <c r="C77" s="32">
        <v>2.33306E-2</v>
      </c>
      <c r="D77" s="32">
        <v>0.40382600000000002</v>
      </c>
      <c r="E77" s="2">
        <f t="shared" si="8"/>
        <v>0.4271566</v>
      </c>
      <c r="F77" s="7">
        <f t="shared" si="9"/>
        <v>42715660</v>
      </c>
      <c r="G77" s="44">
        <f t="shared" si="10"/>
        <v>1.3393029085453509</v>
      </c>
      <c r="H77" s="37">
        <v>17950</v>
      </c>
      <c r="I77" s="7">
        <f t="shared" si="11"/>
        <v>1.795E-4</v>
      </c>
      <c r="J77" s="7">
        <f t="shared" si="12"/>
        <v>5.6280266320101466E-4</v>
      </c>
      <c r="K77" s="40">
        <f t="shared" si="13"/>
        <v>562.80266320101464</v>
      </c>
      <c r="L77" s="15"/>
      <c r="M77" s="15"/>
      <c r="N77" s="15"/>
      <c r="O77" s="15"/>
      <c r="P77" s="15"/>
      <c r="Q77" s="33"/>
      <c r="R77" s="35"/>
      <c r="S77" s="34"/>
      <c r="T77" s="34"/>
      <c r="U77" s="32"/>
    </row>
    <row r="78" spans="1:21" x14ac:dyDescent="0.25">
      <c r="A78" s="32">
        <v>20700</v>
      </c>
      <c r="B78" s="31">
        <f t="shared" si="7"/>
        <v>2.0699999999999998</v>
      </c>
      <c r="C78" s="32">
        <v>1.9401100000000001E-2</v>
      </c>
      <c r="D78" s="32">
        <v>0.33458900000000003</v>
      </c>
      <c r="E78" s="2">
        <f t="shared" si="8"/>
        <v>0.35399010000000003</v>
      </c>
      <c r="F78" s="7">
        <f t="shared" si="9"/>
        <v>35399010</v>
      </c>
      <c r="G78" s="44">
        <f t="shared" si="10"/>
        <v>1.1098973316255905</v>
      </c>
      <c r="H78" s="37">
        <v>16617</v>
      </c>
      <c r="I78" s="7">
        <f t="shared" si="11"/>
        <v>1.6616999999999999E-4</v>
      </c>
      <c r="J78" s="7">
        <f t="shared" si="12"/>
        <v>5.2100790275271653E-4</v>
      </c>
      <c r="K78" s="40">
        <f t="shared" si="13"/>
        <v>521.00790275271652</v>
      </c>
      <c r="L78" s="15"/>
      <c r="M78" s="15"/>
      <c r="N78" s="15"/>
      <c r="O78" s="15"/>
      <c r="P78" s="15"/>
      <c r="Q78" s="33"/>
      <c r="R78" s="35"/>
      <c r="S78" s="34"/>
      <c r="T78" s="34"/>
      <c r="U78" s="32"/>
    </row>
    <row r="79" spans="1:21" x14ac:dyDescent="0.25">
      <c r="A79" s="32">
        <v>21000</v>
      </c>
      <c r="B79" s="31">
        <f t="shared" si="7"/>
        <v>2.1</v>
      </c>
      <c r="C79" s="32">
        <v>1.5753099999999999E-2</v>
      </c>
      <c r="D79" s="32">
        <v>0.26470900000000003</v>
      </c>
      <c r="E79" s="2">
        <f t="shared" si="8"/>
        <v>0.28046210000000005</v>
      </c>
      <c r="F79" s="7">
        <f t="shared" si="9"/>
        <v>28046210.000000004</v>
      </c>
      <c r="G79" s="44">
        <f t="shared" si="10"/>
        <v>0.87935831090222449</v>
      </c>
      <c r="H79" s="37">
        <v>14557</v>
      </c>
      <c r="I79" s="7">
        <f t="shared" si="11"/>
        <v>1.4557E-4</v>
      </c>
      <c r="J79" s="7">
        <f t="shared" si="12"/>
        <v>4.5641885059705681E-4</v>
      </c>
      <c r="K79" s="40">
        <f t="shared" si="13"/>
        <v>456.4188505970568</v>
      </c>
      <c r="L79" s="15"/>
      <c r="M79" s="15"/>
      <c r="N79" s="15"/>
      <c r="O79" s="15"/>
      <c r="P79" s="15"/>
      <c r="Q79" s="33"/>
      <c r="R79" s="35"/>
      <c r="S79" s="34"/>
      <c r="T79" s="34"/>
      <c r="U79" s="32"/>
    </row>
    <row r="80" spans="1:21" x14ac:dyDescent="0.25">
      <c r="A80" s="32">
        <v>21300</v>
      </c>
      <c r="B80" s="31">
        <f t="shared" si="7"/>
        <v>2.13</v>
      </c>
      <c r="C80" s="32">
        <v>1.2232399999999999E-2</v>
      </c>
      <c r="D80" s="32">
        <v>0.19874700000000001</v>
      </c>
      <c r="E80" s="2">
        <f t="shared" si="8"/>
        <v>0.21097940000000001</v>
      </c>
      <c r="F80" s="7">
        <f t="shared" si="9"/>
        <v>21097940</v>
      </c>
      <c r="G80" s="44">
        <f t="shared" si="10"/>
        <v>0.661502886911154</v>
      </c>
      <c r="H80" s="37">
        <v>12650</v>
      </c>
      <c r="I80" s="7">
        <f t="shared" si="11"/>
        <v>1.2650000000000001E-4</v>
      </c>
      <c r="J80" s="7">
        <f t="shared" si="12"/>
        <v>3.9662694648985152E-4</v>
      </c>
      <c r="K80" s="40">
        <f t="shared" si="13"/>
        <v>396.62694648985155</v>
      </c>
      <c r="L80" s="15"/>
      <c r="M80" s="15"/>
      <c r="N80" s="15"/>
      <c r="O80" s="15"/>
      <c r="P80" s="15"/>
      <c r="Q80" s="33"/>
      <c r="R80" s="35"/>
      <c r="S80" s="34"/>
      <c r="T80" s="34"/>
      <c r="U80" s="32"/>
    </row>
    <row r="81" spans="1:21" x14ac:dyDescent="0.25">
      <c r="A81" s="32">
        <v>21600</v>
      </c>
      <c r="B81" s="31">
        <f t="shared" si="7"/>
        <v>2.16</v>
      </c>
      <c r="C81" s="32">
        <v>8.9434500000000004E-3</v>
      </c>
      <c r="D81" s="32">
        <v>0.14257900000000001</v>
      </c>
      <c r="E81" s="2">
        <f t="shared" si="8"/>
        <v>0.15152245</v>
      </c>
      <c r="F81" s="7">
        <f t="shared" si="9"/>
        <v>15152245</v>
      </c>
      <c r="G81" s="44">
        <f t="shared" si="10"/>
        <v>0.47508210804870515</v>
      </c>
      <c r="H81" s="37">
        <v>9906.9</v>
      </c>
      <c r="I81" s="7">
        <f t="shared" si="11"/>
        <v>9.9068999999999996E-5</v>
      </c>
      <c r="J81" s="7">
        <f t="shared" si="12"/>
        <v>3.1062003922373993E-4</v>
      </c>
      <c r="K81" s="40">
        <f t="shared" si="13"/>
        <v>310.62003922373992</v>
      </c>
      <c r="L81" s="15"/>
      <c r="M81" s="15"/>
      <c r="N81" s="15"/>
      <c r="O81" s="15"/>
      <c r="P81" s="15"/>
      <c r="Q81" s="33"/>
      <c r="R81" s="35"/>
      <c r="S81" s="34"/>
      <c r="T81" s="34"/>
      <c r="U81" s="32"/>
    </row>
    <row r="82" spans="1:21" x14ac:dyDescent="0.25">
      <c r="A82" s="32">
        <v>21900</v>
      </c>
      <c r="B82" s="31">
        <f t="shared" si="7"/>
        <v>2.19</v>
      </c>
      <c r="C82" s="32">
        <v>6.2396500000000002E-3</v>
      </c>
      <c r="D82" s="32">
        <v>9.8279099999999994E-2</v>
      </c>
      <c r="E82" s="2">
        <f t="shared" si="8"/>
        <v>0.10451874999999999</v>
      </c>
      <c r="F82" s="7">
        <f t="shared" si="9"/>
        <v>10451875</v>
      </c>
      <c r="G82" s="44">
        <f t="shared" si="10"/>
        <v>0.32770713567933735</v>
      </c>
      <c r="H82" s="37">
        <v>7420.3</v>
      </c>
      <c r="I82" s="7">
        <f t="shared" si="11"/>
        <v>7.4203000000000008E-5</v>
      </c>
      <c r="J82" s="7">
        <f t="shared" si="12"/>
        <v>2.3265540956827238E-4</v>
      </c>
      <c r="K82" s="40">
        <f t="shared" si="13"/>
        <v>232.65540956827238</v>
      </c>
      <c r="L82" s="15"/>
      <c r="M82" s="15"/>
      <c r="N82" s="15"/>
      <c r="O82" s="15"/>
      <c r="P82" s="15"/>
      <c r="Q82" s="33"/>
      <c r="R82" s="35"/>
      <c r="S82" s="34"/>
      <c r="T82" s="34"/>
      <c r="U82" s="32"/>
    </row>
    <row r="83" spans="1:21" x14ac:dyDescent="0.25">
      <c r="A83" s="32">
        <v>22200</v>
      </c>
      <c r="B83" s="31">
        <f t="shared" si="7"/>
        <v>2.2200000000000002</v>
      </c>
      <c r="C83" s="32">
        <v>4.1384300000000002E-3</v>
      </c>
      <c r="D83" s="32">
        <v>6.1153399999999997E-2</v>
      </c>
      <c r="E83" s="2">
        <f t="shared" si="8"/>
        <v>6.5291829999999995E-2</v>
      </c>
      <c r="F83" s="7">
        <f t="shared" si="9"/>
        <v>6529182.9999999991</v>
      </c>
      <c r="G83" s="44">
        <f t="shared" si="10"/>
        <v>0.2047154084081777</v>
      </c>
      <c r="H83" s="37">
        <v>5366.8</v>
      </c>
      <c r="I83" s="7">
        <f t="shared" si="11"/>
        <v>5.3668000000000002E-5</v>
      </c>
      <c r="J83" s="7">
        <f t="shared" si="12"/>
        <v>1.6827015781990004E-4</v>
      </c>
      <c r="K83" s="40">
        <f t="shared" si="13"/>
        <v>168.27015781990005</v>
      </c>
      <c r="L83" s="15"/>
      <c r="M83" s="15"/>
      <c r="N83" s="15"/>
      <c r="O83" s="15"/>
      <c r="P83" s="15"/>
      <c r="Q83" s="33"/>
      <c r="R83" s="35"/>
      <c r="S83" s="34"/>
      <c r="T83" s="34"/>
      <c r="U83" s="32"/>
    </row>
    <row r="84" spans="1:21" x14ac:dyDescent="0.25">
      <c r="A84" s="32">
        <v>22500</v>
      </c>
      <c r="B84" s="31">
        <f t="shared" si="7"/>
        <v>2.25</v>
      </c>
      <c r="C84" s="32">
        <v>2.5560100000000001E-3</v>
      </c>
      <c r="D84" s="32">
        <v>3.7247500000000003E-2</v>
      </c>
      <c r="E84" s="2">
        <f t="shared" si="8"/>
        <v>3.980351E-2</v>
      </c>
      <c r="F84" s="7">
        <f t="shared" si="9"/>
        <v>3980351</v>
      </c>
      <c r="G84" s="44">
        <f t="shared" si="10"/>
        <v>0.12479956229943297</v>
      </c>
      <c r="H84" s="37">
        <v>3510</v>
      </c>
      <c r="I84" s="7">
        <f t="shared" si="11"/>
        <v>3.5099999999999999E-5</v>
      </c>
      <c r="J84" s="7">
        <f t="shared" si="12"/>
        <v>1.1005221993512877E-4</v>
      </c>
      <c r="K84" s="40">
        <f t="shared" si="13"/>
        <v>110.05221993512876</v>
      </c>
      <c r="L84" s="15"/>
      <c r="M84" s="15"/>
      <c r="N84" s="15"/>
      <c r="O84" s="15"/>
      <c r="P84" s="15"/>
      <c r="Q84" s="33"/>
      <c r="R84" s="35"/>
      <c r="S84" s="34"/>
      <c r="T84" s="34"/>
      <c r="U84" s="32"/>
    </row>
    <row r="85" spans="1:21" x14ac:dyDescent="0.25">
      <c r="A85" s="32">
        <v>22800</v>
      </c>
      <c r="B85" s="31">
        <f t="shared" si="7"/>
        <v>2.2799999999999998</v>
      </c>
      <c r="C85" s="32">
        <v>1.49194E-3</v>
      </c>
      <c r="D85" s="32">
        <v>2.17374E-2</v>
      </c>
      <c r="E85" s="2">
        <f t="shared" si="8"/>
        <v>2.3229340000000001E-2</v>
      </c>
      <c r="F85" s="7">
        <f t="shared" si="9"/>
        <v>2322934</v>
      </c>
      <c r="G85" s="44">
        <f t="shared" si="10"/>
        <v>7.2833060815609224E-2</v>
      </c>
      <c r="H85" s="37">
        <v>2260</v>
      </c>
      <c r="I85" s="7">
        <f t="shared" si="11"/>
        <v>2.26E-5</v>
      </c>
      <c r="J85" s="7">
        <f t="shared" si="12"/>
        <v>7.0859833918345016E-5</v>
      </c>
      <c r="K85" s="40">
        <f t="shared" si="13"/>
        <v>70.859833918345018</v>
      </c>
      <c r="L85" s="15"/>
      <c r="M85" s="15"/>
      <c r="N85" s="15"/>
      <c r="O85" s="15"/>
      <c r="P85" s="15"/>
      <c r="Q85" s="33"/>
      <c r="R85" s="35"/>
      <c r="S85" s="34"/>
      <c r="T85" s="34"/>
      <c r="U85" s="32"/>
    </row>
    <row r="86" spans="1:21" x14ac:dyDescent="0.25">
      <c r="A86" s="32">
        <v>23100</v>
      </c>
      <c r="B86" s="31">
        <f t="shared" si="7"/>
        <v>2.31</v>
      </c>
      <c r="C86" s="32">
        <v>8.2297999999999996E-4</v>
      </c>
      <c r="D86" s="32">
        <v>1.1020500000000001E-2</v>
      </c>
      <c r="E86" s="2">
        <f t="shared" si="8"/>
        <v>1.184348E-2</v>
      </c>
      <c r="F86" s="7">
        <f t="shared" si="9"/>
        <v>1184348</v>
      </c>
      <c r="G86" s="44">
        <f t="shared" si="10"/>
        <v>3.7133939195364639E-2</v>
      </c>
      <c r="H86" s="37">
        <v>1370</v>
      </c>
      <c r="I86" s="7">
        <f t="shared" si="11"/>
        <v>1.3699999999999999E-5</v>
      </c>
      <c r="J86" s="7">
        <f t="shared" si="12"/>
        <v>4.2954855074394993E-5</v>
      </c>
      <c r="K86" s="40">
        <f t="shared" si="13"/>
        <v>42.954855074394992</v>
      </c>
      <c r="L86" s="15"/>
      <c r="M86" s="15"/>
      <c r="N86" s="15"/>
      <c r="O86" s="15"/>
      <c r="P86" s="15"/>
      <c r="Q86" s="33"/>
      <c r="R86" s="35"/>
      <c r="S86" s="34"/>
      <c r="T86" s="34"/>
      <c r="U86" s="32"/>
    </row>
    <row r="87" spans="1:21" x14ac:dyDescent="0.25">
      <c r="A87" s="32">
        <v>23400</v>
      </c>
      <c r="B87" s="31">
        <f t="shared" si="7"/>
        <v>2.34</v>
      </c>
      <c r="C87" s="32">
        <v>4.1868999999999999E-4</v>
      </c>
      <c r="D87" s="32">
        <v>5.6321399999999999E-3</v>
      </c>
      <c r="E87" s="2">
        <f t="shared" si="8"/>
        <v>6.0508300000000001E-3</v>
      </c>
      <c r="F87" s="7">
        <f t="shared" si="9"/>
        <v>605083</v>
      </c>
      <c r="G87" s="44">
        <f t="shared" si="10"/>
        <v>1.8971717206554849E-2</v>
      </c>
      <c r="H87" s="37">
        <v>710.01</v>
      </c>
      <c r="I87" s="7">
        <f t="shared" si="11"/>
        <v>7.1001E-6</v>
      </c>
      <c r="J87" s="7">
        <f t="shared" si="12"/>
        <v>2.2261588796621305E-5</v>
      </c>
      <c r="K87" s="40">
        <f t="shared" si="13"/>
        <v>22.261588796621304</v>
      </c>
      <c r="L87" s="15"/>
      <c r="M87" s="15"/>
      <c r="N87" s="15"/>
      <c r="O87" s="15"/>
      <c r="P87" s="15"/>
      <c r="Q87" s="33"/>
      <c r="R87" s="35"/>
      <c r="S87" s="34"/>
      <c r="T87" s="34"/>
      <c r="U87" s="32"/>
    </row>
    <row r="88" spans="1:21" x14ac:dyDescent="0.25">
      <c r="A88" s="32">
        <v>23700</v>
      </c>
      <c r="B88" s="31">
        <f t="shared" si="7"/>
        <v>2.37</v>
      </c>
      <c r="C88" s="32">
        <v>1.8280400000000001E-4</v>
      </c>
      <c r="D88" s="32">
        <v>2.1901099999999999E-3</v>
      </c>
      <c r="E88" s="2">
        <f t="shared" si="8"/>
        <v>2.3729139999999998E-3</v>
      </c>
      <c r="F88" s="7">
        <f t="shared" si="9"/>
        <v>237291.39999999997</v>
      </c>
      <c r="G88" s="44">
        <f t="shared" si="10"/>
        <v>7.4400129178104303E-3</v>
      </c>
      <c r="H88" s="37">
        <v>350</v>
      </c>
      <c r="I88" s="7">
        <f t="shared" si="11"/>
        <v>3.4999999999999999E-6</v>
      </c>
      <c r="J88" s="7">
        <f t="shared" si="12"/>
        <v>1.097386808469945E-5</v>
      </c>
      <c r="K88" s="40">
        <f t="shared" si="13"/>
        <v>10.973868084699451</v>
      </c>
      <c r="L88" s="15"/>
      <c r="M88" s="15"/>
      <c r="N88" s="15"/>
      <c r="O88" s="15"/>
      <c r="P88" s="15"/>
      <c r="Q88" s="33"/>
      <c r="R88" s="35"/>
      <c r="S88" s="34"/>
      <c r="T88" s="34"/>
      <c r="U88" s="32"/>
    </row>
    <row r="89" spans="1:21" x14ac:dyDescent="0.25">
      <c r="A89" s="32">
        <v>24000</v>
      </c>
      <c r="B89" s="31">
        <f t="shared" si="7"/>
        <v>2.4</v>
      </c>
      <c r="C89" s="32">
        <v>6.8035999999999997E-5</v>
      </c>
      <c r="D89" s="32">
        <v>8.2378900000000001E-4</v>
      </c>
      <c r="E89" s="2">
        <f t="shared" si="8"/>
        <v>8.9182499999999995E-4</v>
      </c>
      <c r="F89" s="7">
        <f t="shared" si="9"/>
        <v>89182.5</v>
      </c>
      <c r="G89" s="44">
        <f t="shared" si="10"/>
        <v>2.7962199727534533E-3</v>
      </c>
      <c r="H89" s="37">
        <v>133.33000000000001</v>
      </c>
      <c r="I89" s="7">
        <f t="shared" si="11"/>
        <v>1.3333000000000002E-6</v>
      </c>
      <c r="J89" s="7">
        <f t="shared" si="12"/>
        <v>4.1804166620942226E-6</v>
      </c>
      <c r="K89" s="40">
        <f t="shared" si="13"/>
        <v>4.1804166620942222</v>
      </c>
      <c r="L89" s="15"/>
      <c r="M89" s="15"/>
      <c r="N89" s="15"/>
      <c r="O89" s="15"/>
      <c r="P89" s="15"/>
      <c r="Q89" s="33"/>
      <c r="R89" s="35"/>
      <c r="S89" s="34"/>
      <c r="T89" s="34"/>
      <c r="U89" s="32"/>
    </row>
    <row r="90" spans="1:21" x14ac:dyDescent="0.25">
      <c r="A90" s="32">
        <v>24300</v>
      </c>
      <c r="B90" s="31">
        <f t="shared" si="7"/>
        <v>2.4300000000000002</v>
      </c>
      <c r="C90" s="32">
        <v>2.4533599999999998E-5</v>
      </c>
      <c r="D90" s="32">
        <v>2.9730499999999999E-4</v>
      </c>
      <c r="E90" s="2">
        <f t="shared" si="8"/>
        <v>3.2183860000000001E-4</v>
      </c>
      <c r="F90" s="7">
        <f t="shared" si="9"/>
        <v>32183.86</v>
      </c>
      <c r="G90" s="44">
        <f t="shared" si="10"/>
        <v>1.0090898117041008E-3</v>
      </c>
      <c r="H90" s="37">
        <v>53.334000000000003</v>
      </c>
      <c r="I90" s="7">
        <f t="shared" si="11"/>
        <v>5.3333999999999998E-7</v>
      </c>
      <c r="J90" s="7">
        <f t="shared" si="12"/>
        <v>1.6722293726553156E-6</v>
      </c>
      <c r="K90" s="40">
        <f t="shared" si="13"/>
        <v>1.6722293726553157</v>
      </c>
      <c r="L90" s="15"/>
      <c r="M90" s="15"/>
      <c r="N90" s="15"/>
      <c r="O90" s="15"/>
      <c r="P90" s="15"/>
      <c r="Q90" s="33"/>
      <c r="R90" s="35"/>
      <c r="S90" s="34"/>
      <c r="T90" s="34"/>
      <c r="U90" s="32"/>
    </row>
    <row r="91" spans="1:21" x14ac:dyDescent="0.25">
      <c r="A91" s="32">
        <v>24600</v>
      </c>
      <c r="B91" s="31">
        <f t="shared" si="7"/>
        <v>2.46</v>
      </c>
      <c r="C91" s="32">
        <v>9.4000899999999993E-6</v>
      </c>
      <c r="D91" s="32">
        <v>1.2395700000000001E-4</v>
      </c>
      <c r="E91" s="2">
        <f t="shared" si="8"/>
        <v>1.3335709000000001E-4</v>
      </c>
      <c r="F91" s="7">
        <f t="shared" si="9"/>
        <v>13335.709000000001</v>
      </c>
      <c r="G91" s="44">
        <f t="shared" si="10"/>
        <v>4.181266039483978E-4</v>
      </c>
      <c r="H91" s="37">
        <v>20</v>
      </c>
      <c r="I91" s="7">
        <f t="shared" si="11"/>
        <v>1.9999999999999999E-7</v>
      </c>
      <c r="J91" s="7">
        <f t="shared" si="12"/>
        <v>6.2707817626853997E-7</v>
      </c>
      <c r="K91" s="40">
        <f t="shared" si="13"/>
        <v>0.62707817626854001</v>
      </c>
      <c r="L91" s="15"/>
      <c r="M91" s="15"/>
      <c r="N91" s="15"/>
      <c r="O91" s="15"/>
      <c r="P91" s="15"/>
      <c r="Q91" s="33"/>
      <c r="R91" s="35"/>
      <c r="S91" s="34"/>
      <c r="T91" s="34"/>
      <c r="U91" s="32"/>
    </row>
    <row r="92" spans="1:21" x14ac:dyDescent="0.25">
      <c r="A92" s="32">
        <v>24900</v>
      </c>
      <c r="B92" s="31">
        <f t="shared" si="7"/>
        <v>2.4900000000000002</v>
      </c>
      <c r="C92" s="32">
        <v>2.3000200000000001E-6</v>
      </c>
      <c r="D92" s="32">
        <v>3.7927499999999999E-5</v>
      </c>
      <c r="E92" s="2">
        <f t="shared" si="8"/>
        <v>4.0227520000000002E-5</v>
      </c>
      <c r="F92" s="7">
        <f t="shared" si="9"/>
        <v>4022.752</v>
      </c>
      <c r="G92" s="44">
        <f t="shared" si="10"/>
        <v>1.2612899938703107E-4</v>
      </c>
      <c r="H92" s="37">
        <v>3.3334000000000001</v>
      </c>
      <c r="I92" s="7">
        <f t="shared" si="11"/>
        <v>3.3333999999999999E-8</v>
      </c>
      <c r="J92" s="7">
        <f t="shared" si="12"/>
        <v>1.0451511963867757E-7</v>
      </c>
      <c r="K92" s="40">
        <f t="shared" si="13"/>
        <v>0.10451511963867757</v>
      </c>
      <c r="L92" s="15"/>
      <c r="M92" s="15"/>
      <c r="N92" s="15"/>
      <c r="O92" s="15"/>
      <c r="P92" s="15"/>
      <c r="Q92" s="33"/>
      <c r="R92" s="35"/>
      <c r="S92" s="34"/>
      <c r="T92" s="34"/>
      <c r="U92" s="32"/>
    </row>
    <row r="93" spans="1:21" x14ac:dyDescent="0.25">
      <c r="A93" s="32">
        <v>25200</v>
      </c>
      <c r="B93" s="31">
        <f t="shared" si="7"/>
        <v>2.52</v>
      </c>
      <c r="C93" s="32">
        <v>5.3333899999999996E-7</v>
      </c>
      <c r="D93" s="32">
        <v>7.8451399999999999E-6</v>
      </c>
      <c r="E93" s="2">
        <f t="shared" si="8"/>
        <v>8.3784790000000004E-6</v>
      </c>
      <c r="F93" s="7">
        <f t="shared" si="9"/>
        <v>837.84789999999998</v>
      </c>
      <c r="G93" s="44">
        <f t="shared" si="10"/>
        <v>2.6269806656121303E-5</v>
      </c>
      <c r="H93" s="37">
        <v>3.3334000000000001</v>
      </c>
      <c r="I93" s="7">
        <f t="shared" si="11"/>
        <v>3.3333999999999999E-8</v>
      </c>
      <c r="J93" s="7">
        <f t="shared" si="12"/>
        <v>1.0451511963867757E-7</v>
      </c>
      <c r="K93" s="40">
        <f t="shared" si="13"/>
        <v>0.10451511963867757</v>
      </c>
      <c r="L93" s="15"/>
      <c r="M93" s="15"/>
      <c r="N93" s="15"/>
      <c r="O93" s="15"/>
      <c r="P93" s="15"/>
      <c r="Q93" s="33"/>
      <c r="R93" s="35"/>
      <c r="S93" s="34"/>
      <c r="T93" s="34"/>
      <c r="U93" s="32"/>
    </row>
    <row r="94" spans="1:21" x14ac:dyDescent="0.25">
      <c r="A94" s="32">
        <v>25500</v>
      </c>
      <c r="B94" s="31">
        <f t="shared" si="7"/>
        <v>2.5499999999999998</v>
      </c>
      <c r="C94" s="32">
        <v>0</v>
      </c>
      <c r="D94" s="32">
        <v>0</v>
      </c>
      <c r="E94" s="2">
        <f t="shared" si="8"/>
        <v>0</v>
      </c>
      <c r="F94" s="7">
        <f t="shared" si="9"/>
        <v>0</v>
      </c>
      <c r="G94" s="44">
        <f t="shared" si="10"/>
        <v>0</v>
      </c>
      <c r="H94" s="37">
        <v>0</v>
      </c>
      <c r="I94" s="7">
        <f t="shared" si="11"/>
        <v>0</v>
      </c>
      <c r="J94" s="7">
        <f t="shared" si="12"/>
        <v>0</v>
      </c>
      <c r="K94" s="40">
        <f t="shared" si="13"/>
        <v>0</v>
      </c>
      <c r="L94" s="15"/>
      <c r="M94" s="15"/>
      <c r="N94" s="15"/>
      <c r="O94" s="15"/>
      <c r="P94" s="15"/>
      <c r="Q94" s="33"/>
      <c r="R94" s="35"/>
      <c r="S94" s="34"/>
      <c r="T94" s="34"/>
      <c r="U94" s="32"/>
    </row>
    <row r="95" spans="1:21" x14ac:dyDescent="0.25">
      <c r="A95" s="32">
        <v>25800</v>
      </c>
      <c r="B95" s="31">
        <f t="shared" si="7"/>
        <v>2.58</v>
      </c>
      <c r="C95" s="32">
        <v>0</v>
      </c>
      <c r="D95" s="32">
        <v>0</v>
      </c>
      <c r="E95" s="2">
        <f t="shared" si="8"/>
        <v>0</v>
      </c>
      <c r="F95" s="7">
        <f t="shared" si="9"/>
        <v>0</v>
      </c>
      <c r="G95" s="44">
        <f t="shared" si="10"/>
        <v>0</v>
      </c>
      <c r="H95" s="37">
        <v>0</v>
      </c>
      <c r="I95" s="7">
        <f t="shared" si="11"/>
        <v>0</v>
      </c>
      <c r="J95" s="7">
        <f t="shared" si="12"/>
        <v>0</v>
      </c>
      <c r="K95" s="40">
        <f t="shared" si="13"/>
        <v>0</v>
      </c>
      <c r="L95" s="15"/>
      <c r="M95" s="15"/>
      <c r="N95" s="15"/>
      <c r="O95" s="15"/>
      <c r="P95" s="15"/>
      <c r="Q95" s="33"/>
      <c r="R95" s="35"/>
      <c r="S95" s="34"/>
      <c r="T95" s="34"/>
      <c r="U95" s="32"/>
    </row>
    <row r="96" spans="1:21" x14ac:dyDescent="0.25">
      <c r="A96" s="32">
        <v>26100</v>
      </c>
      <c r="B96" s="31">
        <f t="shared" si="7"/>
        <v>2.61</v>
      </c>
      <c r="C96" s="32">
        <v>0</v>
      </c>
      <c r="D96" s="32">
        <v>0</v>
      </c>
      <c r="E96" s="2">
        <f t="shared" si="8"/>
        <v>0</v>
      </c>
      <c r="F96" s="7">
        <f t="shared" si="9"/>
        <v>0</v>
      </c>
      <c r="G96" s="44">
        <f t="shared" si="10"/>
        <v>0</v>
      </c>
      <c r="H96" s="37">
        <v>0</v>
      </c>
      <c r="I96" s="7">
        <f t="shared" si="11"/>
        <v>0</v>
      </c>
      <c r="J96" s="7">
        <f t="shared" si="12"/>
        <v>0</v>
      </c>
      <c r="K96" s="40">
        <f t="shared" si="13"/>
        <v>0</v>
      </c>
      <c r="L96" s="15"/>
      <c r="M96" s="15"/>
      <c r="N96" s="15"/>
      <c r="O96" s="15"/>
      <c r="P96" s="15"/>
      <c r="Q96" s="33"/>
      <c r="R96" s="35"/>
      <c r="S96" s="34"/>
      <c r="T96" s="34"/>
      <c r="U96" s="32"/>
    </row>
    <row r="97" spans="1:21" x14ac:dyDescent="0.25">
      <c r="A97" s="32">
        <v>26400</v>
      </c>
      <c r="B97" s="31">
        <f t="shared" si="7"/>
        <v>2.64</v>
      </c>
      <c r="C97" s="32">
        <v>0</v>
      </c>
      <c r="D97" s="32">
        <v>0</v>
      </c>
      <c r="E97" s="2">
        <f t="shared" si="8"/>
        <v>0</v>
      </c>
      <c r="F97" s="7">
        <f t="shared" si="9"/>
        <v>0</v>
      </c>
      <c r="G97" s="44">
        <f t="shared" si="10"/>
        <v>0</v>
      </c>
      <c r="H97" s="37">
        <v>0</v>
      </c>
      <c r="I97" s="7">
        <f t="shared" si="11"/>
        <v>0</v>
      </c>
      <c r="J97" s="7">
        <f t="shared" si="12"/>
        <v>0</v>
      </c>
      <c r="K97" s="40">
        <f t="shared" si="13"/>
        <v>0</v>
      </c>
      <c r="L97" s="15"/>
      <c r="M97" s="15"/>
      <c r="N97" s="15"/>
      <c r="O97" s="15"/>
      <c r="P97" s="15"/>
      <c r="Q97" s="33"/>
      <c r="R97" s="35"/>
      <c r="S97" s="34"/>
      <c r="T97" s="34"/>
      <c r="U97" s="32"/>
    </row>
    <row r="98" spans="1:21" x14ac:dyDescent="0.25">
      <c r="A98" s="32">
        <v>26700</v>
      </c>
      <c r="B98" s="31">
        <f t="shared" si="7"/>
        <v>2.67</v>
      </c>
      <c r="C98" s="32">
        <v>0</v>
      </c>
      <c r="D98" s="32">
        <v>0</v>
      </c>
      <c r="E98" s="2">
        <f t="shared" si="8"/>
        <v>0</v>
      </c>
      <c r="F98" s="7">
        <f t="shared" si="9"/>
        <v>0</v>
      </c>
      <c r="G98" s="44">
        <f t="shared" si="10"/>
        <v>0</v>
      </c>
      <c r="H98" s="37">
        <v>0</v>
      </c>
      <c r="I98" s="7">
        <f t="shared" si="11"/>
        <v>0</v>
      </c>
      <c r="J98" s="7">
        <f t="shared" si="12"/>
        <v>0</v>
      </c>
      <c r="K98" s="40">
        <f t="shared" si="13"/>
        <v>0</v>
      </c>
      <c r="L98" s="15"/>
      <c r="M98" s="15"/>
      <c r="N98" s="15"/>
      <c r="O98" s="15"/>
      <c r="P98" s="15"/>
      <c r="Q98" s="33"/>
      <c r="R98" s="35"/>
      <c r="S98" s="34"/>
      <c r="T98" s="34"/>
      <c r="U98" s="32"/>
    </row>
    <row r="99" spans="1:21" x14ac:dyDescent="0.25">
      <c r="A99" s="32">
        <v>27000</v>
      </c>
      <c r="B99" s="31">
        <f t="shared" si="7"/>
        <v>2.7</v>
      </c>
      <c r="C99" s="32">
        <v>0</v>
      </c>
      <c r="D99" s="32">
        <v>0</v>
      </c>
      <c r="E99" s="2">
        <f t="shared" si="8"/>
        <v>0</v>
      </c>
      <c r="F99" s="7">
        <f t="shared" si="9"/>
        <v>0</v>
      </c>
      <c r="G99" s="44">
        <f t="shared" si="10"/>
        <v>0</v>
      </c>
      <c r="H99" s="37">
        <v>0</v>
      </c>
      <c r="I99" s="7">
        <f t="shared" si="11"/>
        <v>0</v>
      </c>
      <c r="J99" s="7">
        <f t="shared" si="12"/>
        <v>0</v>
      </c>
      <c r="K99" s="40">
        <f t="shared" si="13"/>
        <v>0</v>
      </c>
      <c r="L99" s="15"/>
      <c r="M99" s="15"/>
      <c r="N99" s="15"/>
      <c r="O99" s="15"/>
      <c r="P99" s="15"/>
      <c r="Q99" s="33"/>
      <c r="R99" s="35"/>
      <c r="S99" s="34"/>
      <c r="T99" s="34"/>
      <c r="U99" s="32"/>
    </row>
    <row r="100" spans="1:21" x14ac:dyDescent="0.25">
      <c r="A100" s="32">
        <v>27300</v>
      </c>
      <c r="B100" s="31">
        <f t="shared" si="7"/>
        <v>2.73</v>
      </c>
      <c r="C100" s="32">
        <v>0</v>
      </c>
      <c r="D100" s="32">
        <v>0</v>
      </c>
      <c r="E100" s="2">
        <f t="shared" si="8"/>
        <v>0</v>
      </c>
      <c r="F100" s="7">
        <f t="shared" si="9"/>
        <v>0</v>
      </c>
      <c r="G100" s="44">
        <f t="shared" si="10"/>
        <v>0</v>
      </c>
      <c r="H100" s="37">
        <v>0</v>
      </c>
      <c r="I100" s="7">
        <f t="shared" si="11"/>
        <v>0</v>
      </c>
      <c r="J100" s="7">
        <f t="shared" si="12"/>
        <v>0</v>
      </c>
      <c r="K100" s="40">
        <f t="shared" si="13"/>
        <v>0</v>
      </c>
      <c r="L100" s="15"/>
      <c r="M100" s="15"/>
      <c r="N100" s="15"/>
      <c r="O100" s="15"/>
      <c r="P100" s="15"/>
      <c r="Q100" s="33"/>
      <c r="R100" s="35"/>
      <c r="S100" s="34"/>
      <c r="T100" s="34"/>
      <c r="U100" s="32"/>
    </row>
    <row r="101" spans="1:21" x14ac:dyDescent="0.25">
      <c r="A101" s="32">
        <v>27600</v>
      </c>
      <c r="B101" s="31">
        <f t="shared" si="7"/>
        <v>2.76</v>
      </c>
      <c r="C101" s="32">
        <v>0</v>
      </c>
      <c r="D101" s="32">
        <v>0</v>
      </c>
      <c r="E101" s="2">
        <f t="shared" si="8"/>
        <v>0</v>
      </c>
      <c r="F101" s="7">
        <f t="shared" si="9"/>
        <v>0</v>
      </c>
      <c r="G101" s="44">
        <f t="shared" si="10"/>
        <v>0</v>
      </c>
      <c r="H101" s="37">
        <v>0</v>
      </c>
      <c r="I101" s="7">
        <f t="shared" si="11"/>
        <v>0</v>
      </c>
      <c r="J101" s="7">
        <f t="shared" si="12"/>
        <v>0</v>
      </c>
      <c r="K101" s="40">
        <f t="shared" si="13"/>
        <v>0</v>
      </c>
      <c r="L101" s="15"/>
      <c r="M101" s="15"/>
      <c r="N101" s="15"/>
      <c r="O101" s="15"/>
      <c r="P101" s="15"/>
      <c r="Q101" s="33"/>
      <c r="R101" s="35"/>
      <c r="S101" s="34"/>
      <c r="T101" s="34"/>
      <c r="U101" s="32"/>
    </row>
    <row r="102" spans="1:21" x14ac:dyDescent="0.25">
      <c r="A102" s="32">
        <v>27900</v>
      </c>
      <c r="B102" s="31">
        <f t="shared" si="7"/>
        <v>2.79</v>
      </c>
      <c r="C102" s="32">
        <v>0</v>
      </c>
      <c r="D102" s="32">
        <v>0</v>
      </c>
      <c r="E102" s="2">
        <f t="shared" si="8"/>
        <v>0</v>
      </c>
      <c r="F102" s="7">
        <f t="shared" si="9"/>
        <v>0</v>
      </c>
      <c r="G102" s="44">
        <f t="shared" si="10"/>
        <v>0</v>
      </c>
      <c r="H102" s="37">
        <v>0</v>
      </c>
      <c r="I102" s="7">
        <f t="shared" si="11"/>
        <v>0</v>
      </c>
      <c r="J102" s="7">
        <f t="shared" si="12"/>
        <v>0</v>
      </c>
      <c r="K102" s="40">
        <f t="shared" si="13"/>
        <v>0</v>
      </c>
      <c r="L102" s="15"/>
      <c r="M102" s="15"/>
      <c r="N102" s="15"/>
      <c r="O102" s="15"/>
      <c r="P102" s="15"/>
      <c r="Q102" s="33"/>
      <c r="R102" s="35"/>
      <c r="S102" s="34"/>
      <c r="T102" s="34"/>
      <c r="U102" s="32"/>
    </row>
    <row r="103" spans="1:21" x14ac:dyDescent="0.25">
      <c r="A103" s="32">
        <v>28200</v>
      </c>
      <c r="B103" s="31">
        <f t="shared" si="7"/>
        <v>2.82</v>
      </c>
      <c r="C103" s="32">
        <v>0</v>
      </c>
      <c r="D103" s="32">
        <v>0</v>
      </c>
      <c r="E103" s="2">
        <f t="shared" si="8"/>
        <v>0</v>
      </c>
      <c r="F103" s="7">
        <f t="shared" si="9"/>
        <v>0</v>
      </c>
      <c r="G103" s="44">
        <f t="shared" si="10"/>
        <v>0</v>
      </c>
      <c r="H103" s="37">
        <v>0</v>
      </c>
      <c r="I103" s="7">
        <f t="shared" si="11"/>
        <v>0</v>
      </c>
      <c r="J103" s="7">
        <f t="shared" si="12"/>
        <v>0</v>
      </c>
      <c r="K103" s="40">
        <f t="shared" si="13"/>
        <v>0</v>
      </c>
      <c r="L103" s="15"/>
      <c r="M103" s="15"/>
      <c r="N103" s="15"/>
      <c r="O103" s="15"/>
      <c r="P103" s="15"/>
      <c r="Q103" s="33"/>
      <c r="R103" s="35"/>
      <c r="S103" s="34"/>
      <c r="T103" s="34"/>
      <c r="U103" s="32"/>
    </row>
    <row r="104" spans="1:21" x14ac:dyDescent="0.25">
      <c r="A104" s="32">
        <v>28500</v>
      </c>
      <c r="B104" s="31">
        <f t="shared" si="7"/>
        <v>2.85</v>
      </c>
      <c r="C104" s="32">
        <v>0</v>
      </c>
      <c r="D104" s="32">
        <v>0</v>
      </c>
      <c r="E104" s="2">
        <f t="shared" si="8"/>
        <v>0</v>
      </c>
      <c r="F104" s="7">
        <f t="shared" si="9"/>
        <v>0</v>
      </c>
      <c r="G104" s="44">
        <f t="shared" si="10"/>
        <v>0</v>
      </c>
      <c r="H104" s="37">
        <v>0</v>
      </c>
      <c r="I104" s="7">
        <f t="shared" si="11"/>
        <v>0</v>
      </c>
      <c r="J104" s="7">
        <f t="shared" si="12"/>
        <v>0</v>
      </c>
      <c r="K104" s="40">
        <f t="shared" si="13"/>
        <v>0</v>
      </c>
      <c r="L104" s="15"/>
      <c r="M104" s="15"/>
      <c r="N104" s="15"/>
      <c r="O104" s="15"/>
      <c r="P104" s="15"/>
      <c r="Q104" s="33"/>
      <c r="R104" s="35"/>
      <c r="S104" s="34"/>
      <c r="T104" s="34"/>
      <c r="U104" s="32"/>
    </row>
    <row r="105" spans="1:21" x14ac:dyDescent="0.25">
      <c r="A105" s="32">
        <v>28800</v>
      </c>
      <c r="B105" s="31">
        <f t="shared" si="7"/>
        <v>2.88</v>
      </c>
      <c r="C105" s="32">
        <v>0</v>
      </c>
      <c r="D105" s="32">
        <v>0</v>
      </c>
      <c r="E105" s="2">
        <f t="shared" si="8"/>
        <v>0</v>
      </c>
      <c r="F105" s="7">
        <f t="shared" si="9"/>
        <v>0</v>
      </c>
      <c r="G105" s="44">
        <f t="shared" si="10"/>
        <v>0</v>
      </c>
      <c r="H105" s="37">
        <v>0</v>
      </c>
      <c r="I105" s="7">
        <f t="shared" si="11"/>
        <v>0</v>
      </c>
      <c r="J105" s="7">
        <f t="shared" si="12"/>
        <v>0</v>
      </c>
      <c r="K105" s="40">
        <f t="shared" si="13"/>
        <v>0</v>
      </c>
      <c r="L105" s="15"/>
      <c r="M105" s="15"/>
      <c r="N105" s="15"/>
      <c r="O105" s="15"/>
      <c r="P105" s="15"/>
      <c r="Q105" s="33"/>
      <c r="R105" s="35"/>
      <c r="S105" s="34"/>
      <c r="T105" s="34"/>
      <c r="U105" s="32"/>
    </row>
    <row r="106" spans="1:21" x14ac:dyDescent="0.25">
      <c r="A106" s="32">
        <v>29100</v>
      </c>
      <c r="B106" s="31">
        <f t="shared" si="7"/>
        <v>2.91</v>
      </c>
      <c r="C106" s="32">
        <v>0</v>
      </c>
      <c r="D106" s="32">
        <v>0</v>
      </c>
      <c r="E106" s="2">
        <f t="shared" si="8"/>
        <v>0</v>
      </c>
      <c r="F106" s="7">
        <f t="shared" si="9"/>
        <v>0</v>
      </c>
      <c r="G106" s="44">
        <f t="shared" si="10"/>
        <v>0</v>
      </c>
      <c r="H106" s="37">
        <v>0</v>
      </c>
      <c r="I106" s="7">
        <f t="shared" si="11"/>
        <v>0</v>
      </c>
      <c r="J106" s="7">
        <f t="shared" si="12"/>
        <v>0</v>
      </c>
      <c r="K106" s="40">
        <f t="shared" si="13"/>
        <v>0</v>
      </c>
      <c r="L106" s="15"/>
      <c r="M106" s="15"/>
      <c r="N106" s="15"/>
      <c r="O106" s="15"/>
      <c r="P106" s="15"/>
      <c r="Q106" s="33"/>
      <c r="R106" s="35"/>
      <c r="S106" s="34"/>
      <c r="T106" s="34"/>
      <c r="U106" s="32"/>
    </row>
    <row r="107" spans="1:21" x14ac:dyDescent="0.25">
      <c r="A107" s="32">
        <v>29400</v>
      </c>
      <c r="B107" s="31">
        <f t="shared" si="7"/>
        <v>2.94</v>
      </c>
      <c r="C107" s="32">
        <v>0</v>
      </c>
      <c r="D107" s="32">
        <v>0</v>
      </c>
      <c r="E107" s="2">
        <f t="shared" si="8"/>
        <v>0</v>
      </c>
      <c r="F107" s="7">
        <f t="shared" si="9"/>
        <v>0</v>
      </c>
      <c r="G107" s="44">
        <f t="shared" si="10"/>
        <v>0</v>
      </c>
      <c r="H107" s="37">
        <v>0</v>
      </c>
      <c r="I107" s="7">
        <f t="shared" si="11"/>
        <v>0</v>
      </c>
      <c r="J107" s="7">
        <f t="shared" si="12"/>
        <v>0</v>
      </c>
      <c r="K107" s="40">
        <f t="shared" si="13"/>
        <v>0</v>
      </c>
      <c r="L107" s="15"/>
      <c r="M107" s="15"/>
      <c r="N107" s="15"/>
      <c r="O107" s="15"/>
      <c r="P107" s="15"/>
      <c r="Q107" s="33"/>
      <c r="R107" s="35"/>
      <c r="S107" s="34"/>
      <c r="T107" s="34"/>
      <c r="U107" s="32"/>
    </row>
    <row r="108" spans="1:21" x14ac:dyDescent="0.25">
      <c r="A108" s="32">
        <v>29700</v>
      </c>
      <c r="B108" s="31">
        <f t="shared" si="7"/>
        <v>2.97</v>
      </c>
      <c r="C108" s="32">
        <v>0</v>
      </c>
      <c r="D108" s="32">
        <v>0</v>
      </c>
      <c r="E108" s="2">
        <f t="shared" si="8"/>
        <v>0</v>
      </c>
      <c r="F108" s="7">
        <f t="shared" si="9"/>
        <v>0</v>
      </c>
      <c r="G108" s="44">
        <f t="shared" si="10"/>
        <v>0</v>
      </c>
      <c r="H108" s="37">
        <v>0</v>
      </c>
      <c r="I108" s="7">
        <f t="shared" si="11"/>
        <v>0</v>
      </c>
      <c r="J108" s="7">
        <f t="shared" si="12"/>
        <v>0</v>
      </c>
      <c r="K108" s="40">
        <f t="shared" si="13"/>
        <v>0</v>
      </c>
      <c r="L108" s="15"/>
      <c r="M108" s="15"/>
      <c r="N108" s="15"/>
      <c r="O108" s="15"/>
      <c r="P108" s="15"/>
      <c r="Q108" s="33"/>
      <c r="R108" s="35"/>
      <c r="S108" s="34"/>
      <c r="T108" s="34"/>
      <c r="U108" s="32"/>
    </row>
    <row r="109" spans="1:21" x14ac:dyDescent="0.25">
      <c r="A109" s="32">
        <v>30000</v>
      </c>
      <c r="B109" s="31">
        <f t="shared" si="7"/>
        <v>3</v>
      </c>
      <c r="C109" s="32">
        <v>0</v>
      </c>
      <c r="D109" s="32">
        <v>0</v>
      </c>
      <c r="E109" s="2">
        <f t="shared" si="8"/>
        <v>0</v>
      </c>
      <c r="F109" s="7">
        <f t="shared" si="9"/>
        <v>0</v>
      </c>
      <c r="G109" s="44">
        <f t="shared" si="10"/>
        <v>0</v>
      </c>
      <c r="H109" s="37">
        <v>0</v>
      </c>
      <c r="I109" s="7">
        <f t="shared" si="11"/>
        <v>0</v>
      </c>
      <c r="J109" s="7">
        <f t="shared" si="12"/>
        <v>0</v>
      </c>
      <c r="K109" s="40">
        <f t="shared" si="13"/>
        <v>0</v>
      </c>
      <c r="L109" s="15"/>
      <c r="M109" s="15"/>
      <c r="N109" s="15"/>
      <c r="O109" s="15"/>
      <c r="P109" s="15"/>
      <c r="Q109" s="33"/>
      <c r="R109" s="35"/>
      <c r="S109" s="34"/>
      <c r="T109" s="34"/>
      <c r="U109" s="32"/>
    </row>
    <row r="110" spans="1:2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1:2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1:2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1:2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:2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1:2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2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:2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:2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:2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1:2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1:2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1:2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1:2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1:2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:2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1:2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1:2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:2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:2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1:2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:2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1:2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1:2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1:2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1:2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1:2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:2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1:2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1:2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1:2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1:2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1:2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1:2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1:2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1:2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1:2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1:2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1:2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1:2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1:2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1:2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spans="1:2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1:2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1:2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1:2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1:2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1:2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1:2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1:2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1:2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1:2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1:2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1:2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1:2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1:2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1:2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1:2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1:2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1:2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1:2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1:2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1:2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1:2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1:2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1:2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1:2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1:2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1:2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1:2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1:2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1:2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1:2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1:2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1:2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1:2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1:2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1:2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1:2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1:2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1:2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1:2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1:2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1:2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1:2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1:2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1:2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1:2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1:2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1:2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1:2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spans="1:2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1:2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1:2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spans="1:2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spans="1:2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spans="1:2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1:2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spans="1:2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1:2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spans="1:2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1:2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1:2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1:2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1:2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1:2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1:2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1:2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spans="1:2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spans="1:2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spans="1:2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spans="1:2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spans="1:2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1:2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spans="1:2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</row>
    <row r="251" spans="1:2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</row>
    <row r="252" spans="1:2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</row>
    <row r="253" spans="1:2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4" spans="1:2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spans="1:2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spans="1:2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spans="1:2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</row>
    <row r="258" spans="1:2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</row>
    <row r="259" spans="1:2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spans="1:2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spans="1:2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</row>
    <row r="262" spans="1:2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</row>
    <row r="263" spans="1:2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</row>
    <row r="264" spans="1:2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spans="1:2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spans="1:2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spans="1:2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</row>
    <row r="268" spans="1:2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</row>
    <row r="269" spans="1:2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spans="1:2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spans="1:2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</row>
    <row r="272" spans="1:2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</row>
    <row r="273" spans="1:2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spans="1:2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spans="1:2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</row>
    <row r="276" spans="1:2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</row>
    <row r="277" spans="1:2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</row>
    <row r="278" spans="1:2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spans="1:2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</row>
    <row r="280" spans="1:2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</row>
    <row r="281" spans="1:2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spans="1:2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</row>
    <row r="283" spans="1:2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</row>
    <row r="284" spans="1:2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</row>
    <row r="285" spans="1:2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spans="1:2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spans="1:2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spans="1:2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</row>
    <row r="289" spans="1:2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spans="1:2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</row>
    <row r="291" spans="1:2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spans="1:2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</row>
    <row r="293" spans="1:2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</row>
    <row r="294" spans="1:2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</row>
    <row r="295" spans="1:2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</row>
    <row r="296" spans="1:2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</row>
    <row r="297" spans="1:2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</row>
    <row r="298" spans="1:2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</row>
    <row r="299" spans="1:2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</row>
    <row r="300" spans="1:2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</row>
    <row r="301" spans="1:2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1:2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spans="1:2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spans="1:2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spans="1:2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spans="1:2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</row>
    <row r="307" spans="1:2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spans="1:2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</row>
    <row r="309" spans="1:2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spans="1:2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</row>
    <row r="311" spans="1:2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</row>
    <row r="312" spans="1:2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</row>
    <row r="313" spans="1:2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</row>
    <row r="314" spans="1:2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spans="1:2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spans="1:2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spans="1:2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spans="1:2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spans="1:2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</row>
    <row r="320" spans="1:2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spans="1:2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</row>
    <row r="322" spans="1:2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</row>
    <row r="323" spans="1:2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</row>
    <row r="324" spans="1:2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</row>
    <row r="325" spans="1:2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</row>
    <row r="326" spans="1:2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</row>
    <row r="327" spans="1:2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</row>
    <row r="328" spans="1:2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</row>
    <row r="329" spans="1:2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</row>
    <row r="330" spans="1:2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</row>
    <row r="331" spans="1:2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</row>
    <row r="332" spans="1:2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</row>
    <row r="333" spans="1:2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</row>
    <row r="334" spans="1:2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</row>
    <row r="335" spans="1:2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</row>
    <row r="336" spans="1:2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</row>
    <row r="337" spans="1:2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</row>
    <row r="338" spans="1:2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</row>
    <row r="339" spans="1:2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</row>
    <row r="340" spans="1:2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</row>
    <row r="341" spans="1:2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</row>
    <row r="342" spans="1:2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</row>
    <row r="343" spans="1:2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</row>
    <row r="344" spans="1:2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</row>
    <row r="345" spans="1:2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</row>
    <row r="346" spans="1:2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</row>
    <row r="347" spans="1:2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</row>
    <row r="348" spans="1:2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</row>
    <row r="349" spans="1:2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</row>
    <row r="350" spans="1:2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</row>
    <row r="351" spans="1:2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</row>
    <row r="352" spans="1:2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</row>
    <row r="353" spans="1:2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</row>
    <row r="354" spans="1:2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</row>
    <row r="355" spans="1:2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</row>
    <row r="356" spans="1:2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</row>
    <row r="357" spans="1:2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</row>
    <row r="358" spans="1:2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</row>
    <row r="359" spans="1:2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</row>
    <row r="360" spans="1:2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</row>
    <row r="361" spans="1:2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</row>
    <row r="362" spans="1:2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</row>
    <row r="363" spans="1:2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</row>
    <row r="364" spans="1:2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</row>
    <row r="365" spans="1:2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</row>
    <row r="366" spans="1:2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</row>
    <row r="367" spans="1:2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</row>
    <row r="368" spans="1:2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</row>
    <row r="369" spans="1:2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</row>
    <row r="370" spans="1:2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</row>
    <row r="371" spans="1:2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</row>
    <row r="372" spans="1:2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</row>
    <row r="373" spans="1:2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</row>
    <row r="374" spans="1:2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</row>
    <row r="375" spans="1:2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</row>
    <row r="376" spans="1:2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</row>
    <row r="377" spans="1:2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</row>
    <row r="378" spans="1:2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</row>
    <row r="379" spans="1:2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</row>
    <row r="380" spans="1:2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</row>
    <row r="381" spans="1:2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</row>
    <row r="382" spans="1:2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</row>
    <row r="383" spans="1:2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</row>
    <row r="384" spans="1:2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  <row r="395" spans="1:2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</row>
    <row r="396" spans="1:2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</row>
    <row r="397" spans="1:2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</row>
    <row r="398" spans="1:2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</row>
    <row r="399" spans="1:2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</row>
    <row r="400" spans="1:2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</row>
    <row r="401" spans="1:2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</row>
    <row r="402" spans="1:2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</row>
    <row r="403" spans="1:2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</row>
    <row r="404" spans="1:2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</row>
    <row r="405" spans="1:2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</row>
    <row r="406" spans="1:2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</row>
    <row r="407" spans="1:2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</row>
    <row r="408" spans="1:2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</row>
    <row r="409" spans="1:2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</row>
    <row r="410" spans="1:2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</row>
    <row r="411" spans="1:2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</row>
    <row r="412" spans="1:2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</row>
    <row r="413" spans="1:2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</row>
    <row r="414" spans="1:2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</row>
    <row r="415" spans="1:2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</row>
    <row r="416" spans="1:2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</row>
    <row r="417" spans="1:2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</row>
    <row r="418" spans="1:2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</row>
    <row r="419" spans="1:2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</row>
    <row r="420" spans="1:2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</row>
    <row r="421" spans="1:2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</row>
    <row r="422" spans="1:2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</row>
    <row r="423" spans="1:2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 spans="1:2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1:2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5"/>
  <sheetViews>
    <sheetView workbookViewId="0">
      <selection activeCell="O14" sqref="O14"/>
    </sheetView>
  </sheetViews>
  <sheetFormatPr baseColWidth="10" defaultRowHeight="15" x14ac:dyDescent="0.25"/>
  <cols>
    <col min="1" max="1" width="11.42578125" style="5"/>
    <col min="2" max="2" width="9.7109375" style="5" customWidth="1"/>
    <col min="3" max="3" width="10.5703125" style="5" customWidth="1"/>
    <col min="4" max="4" width="9.85546875" style="5" customWidth="1"/>
    <col min="5" max="5" width="9.42578125" style="5" customWidth="1"/>
    <col min="6" max="6" width="10.42578125" style="5" customWidth="1"/>
    <col min="7" max="7" width="8.140625" style="5" customWidth="1"/>
    <col min="8" max="8" width="9.85546875" style="5" customWidth="1"/>
    <col min="9" max="9" width="10.7109375" style="5" customWidth="1"/>
    <col min="10" max="10" width="11.42578125" style="5"/>
    <col min="11" max="11" width="11.42578125" style="5" customWidth="1"/>
    <col min="12" max="12" width="3.42578125" style="5" customWidth="1"/>
    <col min="13" max="13" width="3.5703125" style="5" customWidth="1"/>
    <col min="14" max="14" width="13" style="5" customWidth="1"/>
    <col min="15" max="15" width="10.7109375" style="5" customWidth="1"/>
    <col min="16" max="16" width="12.140625" style="5" customWidth="1"/>
    <col min="17" max="17" width="8.140625" style="5" customWidth="1"/>
    <col min="18" max="18" width="9" style="5" customWidth="1"/>
    <col min="19" max="19" width="11.42578125" style="5"/>
    <col min="20" max="20" width="7.85546875" style="5" customWidth="1"/>
    <col min="21" max="21" width="11" style="5" customWidth="1"/>
    <col min="22" max="16384" width="11.42578125" style="5"/>
  </cols>
  <sheetData>
    <row r="1" spans="1:21" x14ac:dyDescent="0.25">
      <c r="A1" s="10" t="s">
        <v>21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0"/>
      <c r="P1" s="11"/>
      <c r="Q1" s="10"/>
      <c r="R1" s="12"/>
      <c r="S1" s="10"/>
      <c r="T1" s="10"/>
      <c r="U1" s="10"/>
    </row>
    <row r="2" spans="1:21" x14ac:dyDescent="0.25">
      <c r="A2" s="13" t="s">
        <v>0</v>
      </c>
      <c r="B2" s="13" t="s">
        <v>1</v>
      </c>
      <c r="C2" s="14">
        <v>8.4817000000000006E+22</v>
      </c>
      <c r="D2" s="15"/>
      <c r="E2" s="15"/>
      <c r="F2" s="15"/>
      <c r="G2" s="16"/>
      <c r="H2" s="11" t="s">
        <v>22</v>
      </c>
      <c r="I2" s="11"/>
      <c r="J2" s="16"/>
      <c r="K2" s="16"/>
      <c r="L2" s="16"/>
      <c r="M2" s="16"/>
      <c r="N2" s="16"/>
      <c r="O2" s="15"/>
      <c r="P2" s="16"/>
      <c r="Q2" s="15"/>
      <c r="R2" s="17"/>
      <c r="S2" s="15"/>
      <c r="T2" s="15"/>
      <c r="U2" s="15"/>
    </row>
    <row r="3" spans="1:21" x14ac:dyDescent="0.25">
      <c r="A3" s="15"/>
      <c r="B3" s="15"/>
      <c r="C3" s="15"/>
      <c r="D3" s="15"/>
      <c r="E3" s="15"/>
      <c r="F3" s="15"/>
      <c r="G3" s="16"/>
      <c r="H3" s="11" t="s">
        <v>14</v>
      </c>
      <c r="I3" s="11"/>
      <c r="J3" s="16"/>
      <c r="K3" s="16"/>
      <c r="L3" s="16"/>
      <c r="M3" s="16"/>
      <c r="N3" s="16"/>
      <c r="O3" s="15"/>
      <c r="P3" s="16"/>
      <c r="Q3" s="15"/>
      <c r="R3" s="17"/>
      <c r="S3" s="15"/>
      <c r="T3" s="15"/>
      <c r="U3" s="15"/>
    </row>
    <row r="4" spans="1:21" x14ac:dyDescent="0.25">
      <c r="A4" s="18" t="s">
        <v>23</v>
      </c>
      <c r="B4" s="18" t="s">
        <v>3</v>
      </c>
      <c r="C4" s="18">
        <v>5</v>
      </c>
      <c r="D4" s="19"/>
      <c r="E4" s="19"/>
      <c r="F4" s="15"/>
      <c r="G4" s="16"/>
      <c r="H4" s="11" t="s">
        <v>10</v>
      </c>
      <c r="I4" s="11"/>
      <c r="J4" s="16"/>
      <c r="K4" s="16"/>
      <c r="L4" s="16"/>
      <c r="M4" s="16"/>
      <c r="N4" s="16"/>
      <c r="O4" s="15"/>
      <c r="P4" s="16"/>
      <c r="Q4" s="15"/>
      <c r="R4" s="17"/>
      <c r="S4" s="15"/>
      <c r="T4" s="15"/>
      <c r="U4" s="15"/>
    </row>
    <row r="5" spans="1:21" x14ac:dyDescent="0.25">
      <c r="A5" s="18" t="s">
        <v>2</v>
      </c>
      <c r="B5" s="18" t="s">
        <v>19</v>
      </c>
      <c r="C5" s="20">
        <v>2659344483828438</v>
      </c>
      <c r="D5" s="21"/>
      <c r="E5" s="21"/>
      <c r="F5" s="15"/>
      <c r="G5" s="16"/>
      <c r="H5" s="11" t="s">
        <v>17</v>
      </c>
      <c r="I5" s="11"/>
      <c r="J5" s="16"/>
      <c r="K5" s="16"/>
      <c r="L5" s="16"/>
      <c r="M5" s="16"/>
      <c r="N5" s="16"/>
      <c r="O5" s="15"/>
      <c r="P5" s="16"/>
      <c r="Q5" s="15"/>
      <c r="R5" s="17"/>
      <c r="S5" s="15"/>
      <c r="T5" s="15"/>
      <c r="U5" s="15"/>
    </row>
    <row r="6" spans="1:21" x14ac:dyDescent="0.25">
      <c r="A6" s="15"/>
      <c r="B6" s="15"/>
      <c r="C6" s="15"/>
      <c r="D6" s="15"/>
      <c r="E6" s="15"/>
      <c r="F6" s="15"/>
      <c r="G6" s="16"/>
      <c r="H6" s="11" t="s">
        <v>18</v>
      </c>
      <c r="I6" s="11"/>
      <c r="J6" s="16"/>
      <c r="K6" s="16"/>
      <c r="L6" s="16"/>
      <c r="M6" s="16"/>
      <c r="N6" s="16"/>
      <c r="O6" s="15"/>
      <c r="P6" s="16"/>
      <c r="Q6" s="15"/>
      <c r="R6" s="17"/>
      <c r="S6" s="15"/>
      <c r="T6" s="15"/>
      <c r="U6" s="15"/>
    </row>
    <row r="7" spans="1:21" x14ac:dyDescent="0.25">
      <c r="A7" s="22" t="s">
        <v>15</v>
      </c>
      <c r="B7" s="23" t="s">
        <v>20</v>
      </c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5"/>
      <c r="P7" s="16"/>
      <c r="Q7" s="15"/>
      <c r="R7" s="17"/>
      <c r="S7" s="15"/>
      <c r="T7" s="15"/>
      <c r="U7" s="15"/>
    </row>
    <row r="8" spans="1:21" ht="64.5" customHeight="1" x14ac:dyDescent="0.25">
      <c r="A8" s="24" t="s">
        <v>4</v>
      </c>
      <c r="B8" s="24" t="s">
        <v>5</v>
      </c>
      <c r="C8" s="24" t="s">
        <v>6</v>
      </c>
      <c r="D8" s="24" t="s">
        <v>16</v>
      </c>
      <c r="E8" s="24" t="s">
        <v>8</v>
      </c>
      <c r="F8" s="24" t="s">
        <v>9</v>
      </c>
      <c r="G8" s="25" t="s">
        <v>7</v>
      </c>
      <c r="H8" s="25" t="s">
        <v>31</v>
      </c>
      <c r="I8" s="25" t="s">
        <v>32</v>
      </c>
      <c r="J8" s="25" t="s">
        <v>13</v>
      </c>
      <c r="K8" s="25" t="s">
        <v>35</v>
      </c>
      <c r="L8" s="26"/>
      <c r="M8" s="26"/>
      <c r="N8" s="26"/>
      <c r="O8" s="19"/>
      <c r="P8" s="26"/>
      <c r="Q8" s="41"/>
      <c r="R8" s="42"/>
      <c r="S8" s="43"/>
      <c r="T8" s="23"/>
      <c r="U8" s="15"/>
    </row>
    <row r="9" spans="1:21" x14ac:dyDescent="0.25">
      <c r="A9" s="27"/>
      <c r="B9" s="27"/>
      <c r="C9" s="27"/>
      <c r="D9" s="28"/>
      <c r="E9" s="15"/>
      <c r="F9" s="15"/>
      <c r="G9" s="16"/>
      <c r="H9" s="16"/>
      <c r="I9" s="16"/>
      <c r="J9" s="16"/>
      <c r="K9" s="16"/>
      <c r="L9" s="16"/>
      <c r="M9" s="16"/>
      <c r="N9" s="16"/>
      <c r="O9" s="15"/>
      <c r="P9" s="16"/>
      <c r="Q9" s="29"/>
      <c r="R9" s="30"/>
      <c r="S9" s="29"/>
      <c r="T9" s="29"/>
      <c r="U9" s="15"/>
    </row>
    <row r="10" spans="1:21" x14ac:dyDescent="0.25">
      <c r="A10" s="36">
        <v>250.01</v>
      </c>
      <c r="B10" s="44">
        <f>A10/10000</f>
        <v>2.5000999999999999E-2</v>
      </c>
      <c r="C10" s="38">
        <v>1.40958E-2</v>
      </c>
      <c r="D10" s="38">
        <v>0.17132500000000001</v>
      </c>
      <c r="E10" s="2">
        <f>C10+D10</f>
        <v>0.1854208</v>
      </c>
      <c r="F10" s="7">
        <f>E10/0.00000001</f>
        <v>18542080</v>
      </c>
      <c r="G10" s="2">
        <f>F10*C$5/C$2</f>
        <v>0.58136668553126847</v>
      </c>
      <c r="H10" s="40">
        <v>0</v>
      </c>
      <c r="I10" s="7">
        <f>H10/100000000</f>
        <v>0</v>
      </c>
      <c r="J10" s="7">
        <f>H10*C$5/C$2</f>
        <v>0</v>
      </c>
      <c r="K10" s="40">
        <f>J10*1000000</f>
        <v>0</v>
      </c>
      <c r="L10" s="32"/>
      <c r="M10" s="16"/>
      <c r="O10" s="5" t="s">
        <v>29</v>
      </c>
      <c r="P10" s="5" t="s">
        <v>33</v>
      </c>
      <c r="Q10" s="33"/>
      <c r="R10" s="35"/>
      <c r="S10" s="34"/>
      <c r="T10" s="34"/>
      <c r="U10" s="32"/>
    </row>
    <row r="11" spans="1:21" x14ac:dyDescent="0.25">
      <c r="A11" s="37">
        <v>500.01</v>
      </c>
      <c r="B11" s="44">
        <f t="shared" ref="B11:B74" si="0">A11/10000</f>
        <v>5.0000999999999997E-2</v>
      </c>
      <c r="C11" s="38">
        <v>1.50887E-2</v>
      </c>
      <c r="D11" s="39">
        <v>0.18204300000000001</v>
      </c>
      <c r="E11" s="2">
        <f t="shared" ref="E11:E74" si="1">C11+D11</f>
        <v>0.19713170000000002</v>
      </c>
      <c r="F11" s="7">
        <f t="shared" ref="F11:F74" si="2">E11/0.00000001</f>
        <v>19713170</v>
      </c>
      <c r="G11" s="2">
        <f t="shared" ref="G11:G74" si="3">F11*C$5/C$2</f>
        <v>0.61808493460358471</v>
      </c>
      <c r="H11" s="40">
        <v>8.0001999999999995</v>
      </c>
      <c r="I11" s="7">
        <f t="shared" ref="I11:I74" si="4">H11/100000000</f>
        <v>8.0001999999999991E-8</v>
      </c>
      <c r="J11" s="7">
        <f t="shared" ref="J11:J74" si="5">H11*C$5/C$2</f>
        <v>2.5083754128917865E-7</v>
      </c>
      <c r="K11" s="40">
        <f t="shared" ref="K11:K74" si="6">J11*1000000</f>
        <v>0.25083754128917868</v>
      </c>
      <c r="L11" s="32"/>
      <c r="M11" s="15"/>
      <c r="O11" s="7">
        <v>2660000000000000</v>
      </c>
      <c r="P11" s="7">
        <f>O11/O13</f>
        <v>2407741363259954</v>
      </c>
      <c r="Q11" s="33"/>
      <c r="R11" s="35"/>
      <c r="S11" s="34"/>
      <c r="T11" s="50">
        <v>1</v>
      </c>
      <c r="U11" s="50">
        <v>0</v>
      </c>
    </row>
    <row r="12" spans="1:21" x14ac:dyDescent="0.25">
      <c r="A12" s="37">
        <v>750.01</v>
      </c>
      <c r="B12" s="44">
        <f t="shared" si="0"/>
        <v>7.5000999999999998E-2</v>
      </c>
      <c r="C12" s="38">
        <v>1.5367799999999999E-2</v>
      </c>
      <c r="D12" s="39">
        <v>0.19751099999999999</v>
      </c>
      <c r="E12" s="2">
        <f t="shared" si="1"/>
        <v>0.21287879999999998</v>
      </c>
      <c r="F12" s="7">
        <f t="shared" si="2"/>
        <v>21287879.999999996</v>
      </c>
      <c r="G12" s="2">
        <f t="shared" si="3"/>
        <v>0.66745824835117618</v>
      </c>
      <c r="H12" s="40">
        <v>16</v>
      </c>
      <c r="I12" s="7">
        <f t="shared" si="4"/>
        <v>1.6E-7</v>
      </c>
      <c r="J12" s="7">
        <f t="shared" si="5"/>
        <v>5.0166254101483204E-7</v>
      </c>
      <c r="K12" s="40">
        <f t="shared" si="6"/>
        <v>0.50166254101483199</v>
      </c>
      <c r="L12" s="32"/>
      <c r="M12" s="15"/>
      <c r="O12" s="5" t="s">
        <v>26</v>
      </c>
      <c r="Q12" s="33"/>
      <c r="R12" s="35"/>
      <c r="S12" s="34"/>
      <c r="T12" s="50">
        <v>1</v>
      </c>
      <c r="U12" s="50">
        <v>800</v>
      </c>
    </row>
    <row r="13" spans="1:21" x14ac:dyDescent="0.25">
      <c r="A13" s="37">
        <v>1000.01</v>
      </c>
      <c r="B13" s="44">
        <f t="shared" si="0"/>
        <v>0.10000099999999999</v>
      </c>
      <c r="C13" s="38">
        <v>1.56303E-2</v>
      </c>
      <c r="D13" s="39">
        <v>0.19481399999999999</v>
      </c>
      <c r="E13" s="2">
        <f t="shared" si="1"/>
        <v>0.21044429999999997</v>
      </c>
      <c r="F13" s="7">
        <f t="shared" si="2"/>
        <v>21044429.999999996</v>
      </c>
      <c r="G13" s="2">
        <f t="shared" si="3"/>
        <v>0.65982513925054742</v>
      </c>
      <c r="H13" s="40">
        <v>16</v>
      </c>
      <c r="I13" s="7">
        <f t="shared" si="4"/>
        <v>1.6E-7</v>
      </c>
      <c r="J13" s="7">
        <f t="shared" si="5"/>
        <v>5.0166254101483204E-7</v>
      </c>
      <c r="K13" s="40">
        <f t="shared" si="6"/>
        <v>0.50166254101483199</v>
      </c>
      <c r="L13" s="32"/>
      <c r="M13" s="15"/>
      <c r="N13" s="5" t="s">
        <v>25</v>
      </c>
      <c r="O13" s="6">
        <f>AVERAGE(G10:G49)</f>
        <v>1.1047698231169236</v>
      </c>
      <c r="P13" s="6">
        <f>O13*P11/O11</f>
        <v>1</v>
      </c>
      <c r="Q13" s="33"/>
      <c r="R13" s="35"/>
      <c r="S13" s="34"/>
      <c r="T13" s="34"/>
      <c r="U13" s="32"/>
    </row>
    <row r="14" spans="1:21" x14ac:dyDescent="0.25">
      <c r="A14" s="37">
        <v>1250.01</v>
      </c>
      <c r="B14" s="44">
        <f t="shared" si="0"/>
        <v>0.125001</v>
      </c>
      <c r="C14" s="38">
        <v>1.5919099999999999E-2</v>
      </c>
      <c r="D14" s="39">
        <v>0.204148</v>
      </c>
      <c r="E14" s="2">
        <f t="shared" si="1"/>
        <v>0.22006709999999999</v>
      </c>
      <c r="F14" s="7">
        <f t="shared" si="2"/>
        <v>22006710</v>
      </c>
      <c r="G14" s="2">
        <f t="shared" si="3"/>
        <v>0.68999637862353203</v>
      </c>
      <c r="H14" s="40">
        <v>48.000999999999998</v>
      </c>
      <c r="I14" s="7">
        <f t="shared" si="4"/>
        <v>4.8001000000000002E-7</v>
      </c>
      <c r="J14" s="7">
        <f t="shared" si="5"/>
        <v>1.5050189769533093E-6</v>
      </c>
      <c r="K14" s="40">
        <f t="shared" si="6"/>
        <v>1.5050189769533093</v>
      </c>
      <c r="L14" s="32"/>
      <c r="M14" s="15"/>
      <c r="N14" s="5" t="s">
        <v>34</v>
      </c>
      <c r="O14" s="6">
        <f>AVERAGE(K10:K49)</f>
        <v>20.311267654210283</v>
      </c>
      <c r="P14" s="7">
        <f>O14*P11/O11</f>
        <v>18.385067395220329</v>
      </c>
      <c r="Q14" s="33"/>
      <c r="R14" s="35"/>
      <c r="S14" s="34"/>
      <c r="T14" s="34"/>
      <c r="U14" s="32"/>
    </row>
    <row r="15" spans="1:21" x14ac:dyDescent="0.25">
      <c r="A15" s="37">
        <v>1500.01</v>
      </c>
      <c r="B15" s="44">
        <f t="shared" si="0"/>
        <v>0.150001</v>
      </c>
      <c r="C15" s="38">
        <v>1.6211400000000001E-2</v>
      </c>
      <c r="D15" s="39">
        <v>0.203095</v>
      </c>
      <c r="E15" s="2">
        <f t="shared" si="1"/>
        <v>0.21930640000000001</v>
      </c>
      <c r="F15" s="7">
        <f t="shared" si="2"/>
        <v>21930640</v>
      </c>
      <c r="G15" s="2">
        <f t="shared" si="3"/>
        <v>0.68761128678009475</v>
      </c>
      <c r="H15" s="40">
        <v>48.000999999999998</v>
      </c>
      <c r="I15" s="7">
        <f t="shared" si="4"/>
        <v>4.8001000000000002E-7</v>
      </c>
      <c r="J15" s="7">
        <f t="shared" si="5"/>
        <v>1.5050189769533093E-6</v>
      </c>
      <c r="K15" s="40">
        <f t="shared" si="6"/>
        <v>1.5050189769533093</v>
      </c>
      <c r="L15" s="32"/>
      <c r="M15" s="15"/>
      <c r="O15" s="2"/>
      <c r="P15" s="2"/>
      <c r="Q15" s="33"/>
      <c r="R15" s="35"/>
      <c r="S15" s="34"/>
      <c r="T15" s="34"/>
      <c r="U15" s="32"/>
    </row>
    <row r="16" spans="1:21" x14ac:dyDescent="0.25">
      <c r="A16" s="37">
        <v>1750.01</v>
      </c>
      <c r="B16" s="44">
        <f t="shared" si="0"/>
        <v>0.17500099999999999</v>
      </c>
      <c r="C16" s="38">
        <v>1.65095E-2</v>
      </c>
      <c r="D16" s="39">
        <v>0.21362700000000001</v>
      </c>
      <c r="E16" s="2">
        <f t="shared" si="1"/>
        <v>0.23013650000000002</v>
      </c>
      <c r="F16" s="7">
        <f t="shared" si="2"/>
        <v>23013650</v>
      </c>
      <c r="G16" s="2">
        <f t="shared" si="3"/>
        <v>0.72156788356412427</v>
      </c>
      <c r="H16" s="40">
        <v>48.000999999999998</v>
      </c>
      <c r="I16" s="7">
        <f t="shared" si="4"/>
        <v>4.8001000000000002E-7</v>
      </c>
      <c r="J16" s="7">
        <f t="shared" si="5"/>
        <v>1.5050189769533093E-6</v>
      </c>
      <c r="K16" s="40">
        <f t="shared" si="6"/>
        <v>1.5050189769533093</v>
      </c>
      <c r="L16" s="32"/>
      <c r="M16" s="15"/>
      <c r="N16" s="15"/>
      <c r="O16" s="15"/>
      <c r="P16" s="15"/>
      <c r="Q16" s="33"/>
      <c r="R16" s="35"/>
      <c r="S16" s="34"/>
      <c r="T16" s="34"/>
      <c r="U16" s="32"/>
    </row>
    <row r="17" spans="1:21" x14ac:dyDescent="0.25">
      <c r="A17" s="37">
        <v>2000.01</v>
      </c>
      <c r="B17" s="44">
        <f t="shared" si="0"/>
        <v>0.20000100000000001</v>
      </c>
      <c r="C17" s="38">
        <v>1.6767500000000001E-2</v>
      </c>
      <c r="D17" s="39">
        <v>0.21878300000000001</v>
      </c>
      <c r="E17" s="2">
        <f t="shared" si="1"/>
        <v>0.2355505</v>
      </c>
      <c r="F17" s="7">
        <f t="shared" si="2"/>
        <v>23555050</v>
      </c>
      <c r="G17" s="2">
        <f t="shared" si="3"/>
        <v>0.7385428897957137</v>
      </c>
      <c r="H17" s="40">
        <v>56.000999999999998</v>
      </c>
      <c r="I17" s="7">
        <f t="shared" si="4"/>
        <v>5.6001E-7</v>
      </c>
      <c r="J17" s="7">
        <f t="shared" si="5"/>
        <v>1.7558502474607254E-6</v>
      </c>
      <c r="K17" s="40">
        <f t="shared" si="6"/>
        <v>1.7558502474607254</v>
      </c>
      <c r="L17" s="32"/>
      <c r="M17" s="15"/>
      <c r="N17" s="15"/>
      <c r="O17" s="15"/>
      <c r="P17" s="15"/>
      <c r="Q17" s="33"/>
      <c r="R17" s="35"/>
      <c r="S17" s="34"/>
      <c r="T17" s="34"/>
      <c r="U17" s="32"/>
    </row>
    <row r="18" spans="1:21" x14ac:dyDescent="0.25">
      <c r="A18" s="37">
        <v>2250.0100000000002</v>
      </c>
      <c r="B18" s="44">
        <f t="shared" si="0"/>
        <v>0.22500100000000003</v>
      </c>
      <c r="C18" s="38">
        <v>1.7068099999999999E-2</v>
      </c>
      <c r="D18" s="39">
        <v>0.228021</v>
      </c>
      <c r="E18" s="2">
        <f t="shared" si="1"/>
        <v>0.2450891</v>
      </c>
      <c r="F18" s="7">
        <f t="shared" si="2"/>
        <v>24508910</v>
      </c>
      <c r="G18" s="2">
        <f t="shared" si="3"/>
        <v>0.76845012925648915</v>
      </c>
      <c r="H18" s="40">
        <v>64.001000000000005</v>
      </c>
      <c r="I18" s="7">
        <f t="shared" si="4"/>
        <v>6.4001000000000008E-7</v>
      </c>
      <c r="J18" s="7">
        <f t="shared" si="5"/>
        <v>2.0066815179681417E-6</v>
      </c>
      <c r="K18" s="40">
        <f t="shared" si="6"/>
        <v>2.0066815179681416</v>
      </c>
      <c r="L18" s="32"/>
      <c r="M18" s="15"/>
      <c r="N18" s="15"/>
      <c r="O18" s="15"/>
      <c r="P18" s="15"/>
      <c r="Q18" s="33"/>
      <c r="R18" s="35"/>
      <c r="S18" s="34"/>
      <c r="T18" s="34"/>
      <c r="U18" s="32"/>
    </row>
    <row r="19" spans="1:21" x14ac:dyDescent="0.25">
      <c r="A19" s="37">
        <v>2500.0100000000002</v>
      </c>
      <c r="B19" s="44">
        <f t="shared" si="0"/>
        <v>0.25000100000000003</v>
      </c>
      <c r="C19" s="38">
        <v>1.74003E-2</v>
      </c>
      <c r="D19" s="39">
        <v>0.23272000000000001</v>
      </c>
      <c r="E19" s="2">
        <f t="shared" si="1"/>
        <v>0.25012030000000002</v>
      </c>
      <c r="F19" s="7">
        <f t="shared" si="2"/>
        <v>25012030</v>
      </c>
      <c r="G19" s="2">
        <f t="shared" si="3"/>
        <v>0.78422490785870058</v>
      </c>
      <c r="H19" s="40">
        <v>72.001000000000005</v>
      </c>
      <c r="I19" s="7">
        <f t="shared" si="4"/>
        <v>7.2001000000000005E-7</v>
      </c>
      <c r="J19" s="7">
        <f t="shared" si="5"/>
        <v>2.2575127884755575E-6</v>
      </c>
      <c r="K19" s="40">
        <f t="shared" si="6"/>
        <v>2.2575127884755575</v>
      </c>
      <c r="L19" s="32"/>
      <c r="M19" s="15"/>
      <c r="N19" s="15"/>
      <c r="O19" s="15"/>
      <c r="P19" s="15"/>
      <c r="Q19" s="33"/>
      <c r="R19" s="35"/>
      <c r="S19" s="34"/>
      <c r="T19" s="34"/>
      <c r="U19" s="32"/>
    </row>
    <row r="20" spans="1:21" x14ac:dyDescent="0.25">
      <c r="A20" s="37">
        <v>2750.01</v>
      </c>
      <c r="B20" s="44">
        <f t="shared" si="0"/>
        <v>0.275001</v>
      </c>
      <c r="C20" s="38">
        <v>1.77631E-2</v>
      </c>
      <c r="D20" s="39">
        <v>0.238959</v>
      </c>
      <c r="E20" s="2">
        <f t="shared" si="1"/>
        <v>0.25672210000000001</v>
      </c>
      <c r="F20" s="7">
        <f t="shared" si="2"/>
        <v>25672210</v>
      </c>
      <c r="G20" s="2">
        <f t="shared" si="3"/>
        <v>0.80492413137914876</v>
      </c>
      <c r="H20" s="40">
        <v>104</v>
      </c>
      <c r="I20" s="7">
        <f t="shared" si="4"/>
        <v>1.04E-6</v>
      </c>
      <c r="J20" s="7">
        <f t="shared" si="5"/>
        <v>3.2608065165964083E-6</v>
      </c>
      <c r="K20" s="40">
        <f t="shared" si="6"/>
        <v>3.2608065165964084</v>
      </c>
      <c r="L20" s="32"/>
      <c r="M20" s="15"/>
      <c r="N20" s="15"/>
      <c r="O20" s="15"/>
      <c r="P20" s="15"/>
      <c r="Q20" s="33"/>
      <c r="R20" s="35"/>
      <c r="S20" s="34"/>
      <c r="T20" s="34"/>
      <c r="U20" s="32"/>
    </row>
    <row r="21" spans="1:21" x14ac:dyDescent="0.25">
      <c r="A21" s="37">
        <v>3000.01</v>
      </c>
      <c r="B21" s="44">
        <f t="shared" si="0"/>
        <v>0.30000100000000002</v>
      </c>
      <c r="C21" s="38">
        <v>1.8116199999999999E-2</v>
      </c>
      <c r="D21" s="39">
        <v>0.23792099999999999</v>
      </c>
      <c r="E21" s="2">
        <f t="shared" si="1"/>
        <v>0.25603719999999996</v>
      </c>
      <c r="F21" s="7">
        <f t="shared" si="2"/>
        <v>25603719.999999996</v>
      </c>
      <c r="G21" s="2">
        <f t="shared" si="3"/>
        <v>0.80277670216451702</v>
      </c>
      <c r="H21" s="40">
        <v>104</v>
      </c>
      <c r="I21" s="7">
        <f t="shared" si="4"/>
        <v>1.04E-6</v>
      </c>
      <c r="J21" s="7">
        <f t="shared" si="5"/>
        <v>3.2608065165964083E-6</v>
      </c>
      <c r="K21" s="40">
        <f t="shared" si="6"/>
        <v>3.2608065165964084</v>
      </c>
      <c r="L21" s="32"/>
      <c r="M21" s="15"/>
      <c r="N21" s="15"/>
      <c r="O21" s="15"/>
      <c r="P21" s="15"/>
      <c r="Q21" s="33"/>
      <c r="R21" s="35"/>
      <c r="S21" s="34"/>
      <c r="T21" s="34"/>
      <c r="U21" s="32"/>
    </row>
    <row r="22" spans="1:21" x14ac:dyDescent="0.25">
      <c r="A22" s="37">
        <v>3250.01</v>
      </c>
      <c r="B22" s="44">
        <f t="shared" si="0"/>
        <v>0.32500100000000004</v>
      </c>
      <c r="C22" s="38">
        <v>1.8358200000000002E-2</v>
      </c>
      <c r="D22" s="39">
        <v>0.24188499999999999</v>
      </c>
      <c r="E22" s="2">
        <f t="shared" si="1"/>
        <v>0.26024320000000001</v>
      </c>
      <c r="F22" s="7">
        <f t="shared" si="2"/>
        <v>26024320</v>
      </c>
      <c r="G22" s="2">
        <f t="shared" si="3"/>
        <v>0.81596415621144458</v>
      </c>
      <c r="H22" s="40">
        <v>96.001999999999995</v>
      </c>
      <c r="I22" s="7">
        <f t="shared" si="4"/>
        <v>9.6002000000000004E-7</v>
      </c>
      <c r="J22" s="7">
        <f t="shared" si="5"/>
        <v>3.0100379539066187E-6</v>
      </c>
      <c r="K22" s="40">
        <f t="shared" si="6"/>
        <v>3.0100379539066187</v>
      </c>
      <c r="L22" s="32"/>
      <c r="M22" s="15"/>
      <c r="N22" s="15"/>
      <c r="O22" s="15"/>
      <c r="P22" s="15"/>
      <c r="Q22" s="33"/>
      <c r="R22" s="35"/>
      <c r="S22" s="34"/>
      <c r="T22" s="34"/>
      <c r="U22" s="32"/>
    </row>
    <row r="23" spans="1:21" x14ac:dyDescent="0.25">
      <c r="A23" s="37">
        <v>3500.01</v>
      </c>
      <c r="B23" s="44">
        <f t="shared" si="0"/>
        <v>0.35000100000000001</v>
      </c>
      <c r="C23" s="38">
        <v>1.8715699999999998E-2</v>
      </c>
      <c r="D23" s="39">
        <v>0.24900900000000001</v>
      </c>
      <c r="E23" s="2">
        <f t="shared" si="1"/>
        <v>0.26772469999999998</v>
      </c>
      <c r="F23" s="7">
        <f t="shared" si="2"/>
        <v>26772469.999999996</v>
      </c>
      <c r="G23" s="2">
        <f t="shared" si="3"/>
        <v>0.83942158309020987</v>
      </c>
      <c r="H23" s="40">
        <v>96.001999999999995</v>
      </c>
      <c r="I23" s="7">
        <f t="shared" si="4"/>
        <v>9.6002000000000004E-7</v>
      </c>
      <c r="J23" s="7">
        <f t="shared" si="5"/>
        <v>3.0100379539066187E-6</v>
      </c>
      <c r="K23" s="40">
        <f t="shared" si="6"/>
        <v>3.0100379539066187</v>
      </c>
      <c r="L23" s="32"/>
      <c r="M23" s="15"/>
      <c r="N23" s="15"/>
      <c r="O23" s="15"/>
      <c r="P23" s="15"/>
      <c r="Q23" s="33"/>
      <c r="R23" s="35"/>
      <c r="S23" s="34"/>
      <c r="T23" s="34"/>
      <c r="U23" s="32"/>
    </row>
    <row r="24" spans="1:21" x14ac:dyDescent="0.25">
      <c r="A24" s="37">
        <v>3750.01</v>
      </c>
      <c r="B24" s="44">
        <f t="shared" si="0"/>
        <v>0.37500100000000003</v>
      </c>
      <c r="C24" s="38">
        <v>1.9121099999999999E-2</v>
      </c>
      <c r="D24" s="39">
        <v>0.25408399999999998</v>
      </c>
      <c r="E24" s="2">
        <f t="shared" si="1"/>
        <v>0.27320509999999998</v>
      </c>
      <c r="F24" s="7">
        <f t="shared" si="2"/>
        <v>27320509.999999996</v>
      </c>
      <c r="G24" s="2">
        <f t="shared" si="3"/>
        <v>0.85660477927632039</v>
      </c>
      <c r="H24" s="40">
        <v>144</v>
      </c>
      <c r="I24" s="7">
        <f t="shared" si="4"/>
        <v>1.44E-6</v>
      </c>
      <c r="J24" s="7">
        <f t="shared" si="5"/>
        <v>4.514962869133488E-6</v>
      </c>
      <c r="K24" s="40">
        <f t="shared" si="6"/>
        <v>4.5149628691334884</v>
      </c>
      <c r="L24" s="32"/>
      <c r="M24" s="15"/>
      <c r="N24" s="15"/>
      <c r="O24" s="15"/>
      <c r="P24" s="15"/>
      <c r="Q24" s="33"/>
      <c r="R24" s="35"/>
      <c r="S24" s="34"/>
      <c r="T24" s="34"/>
      <c r="U24" s="32"/>
    </row>
    <row r="25" spans="1:21" x14ac:dyDescent="0.25">
      <c r="A25" s="37">
        <v>4000.01</v>
      </c>
      <c r="B25" s="44">
        <f t="shared" si="0"/>
        <v>0.400001</v>
      </c>
      <c r="C25" s="38">
        <v>1.9546000000000001E-2</v>
      </c>
      <c r="D25" s="39">
        <v>0.26738299999999998</v>
      </c>
      <c r="E25" s="2">
        <f t="shared" si="1"/>
        <v>0.28692899999999999</v>
      </c>
      <c r="F25" s="7">
        <f t="shared" si="2"/>
        <v>28692900</v>
      </c>
      <c r="G25" s="2">
        <f t="shared" si="3"/>
        <v>0.89963457019277948</v>
      </c>
      <c r="H25" s="40">
        <v>96.001999999999995</v>
      </c>
      <c r="I25" s="7">
        <f t="shared" si="4"/>
        <v>9.6002000000000004E-7</v>
      </c>
      <c r="J25" s="7">
        <f t="shared" si="5"/>
        <v>3.0100379539066187E-6</v>
      </c>
      <c r="K25" s="40">
        <f t="shared" si="6"/>
        <v>3.0100379539066187</v>
      </c>
      <c r="L25" s="32"/>
      <c r="M25" s="15"/>
      <c r="N25" s="15"/>
      <c r="O25" s="15"/>
      <c r="P25" s="15"/>
      <c r="Q25" s="33"/>
      <c r="R25" s="35"/>
      <c r="S25" s="34"/>
      <c r="T25" s="34"/>
      <c r="U25" s="32"/>
    </row>
    <row r="26" spans="1:21" x14ac:dyDescent="0.25">
      <c r="A26" s="37">
        <v>4250.01</v>
      </c>
      <c r="B26" s="44">
        <f t="shared" si="0"/>
        <v>0.42500100000000002</v>
      </c>
      <c r="C26" s="38">
        <v>1.9914399999999999E-2</v>
      </c>
      <c r="D26" s="39">
        <v>0.26636900000000002</v>
      </c>
      <c r="E26" s="2">
        <f t="shared" si="1"/>
        <v>0.28628340000000002</v>
      </c>
      <c r="F26" s="7">
        <f t="shared" si="2"/>
        <v>28628340</v>
      </c>
      <c r="G26" s="2">
        <f t="shared" si="3"/>
        <v>0.89761036183978471</v>
      </c>
      <c r="H26" s="40">
        <v>192</v>
      </c>
      <c r="I26" s="7">
        <f t="shared" si="4"/>
        <v>1.9199999999999998E-6</v>
      </c>
      <c r="J26" s="7">
        <f t="shared" si="5"/>
        <v>6.019950492177984E-6</v>
      </c>
      <c r="K26" s="40">
        <f t="shared" si="6"/>
        <v>6.0199504921779843</v>
      </c>
      <c r="L26" s="32"/>
      <c r="M26" s="15"/>
      <c r="N26" s="15"/>
      <c r="O26" s="15"/>
      <c r="P26" s="15"/>
      <c r="Q26" s="33"/>
      <c r="R26" s="35"/>
      <c r="S26" s="34"/>
      <c r="T26" s="34"/>
      <c r="U26" s="32"/>
    </row>
    <row r="27" spans="1:21" x14ac:dyDescent="0.25">
      <c r="A27" s="37">
        <v>4500.01</v>
      </c>
      <c r="B27" s="44">
        <f t="shared" si="0"/>
        <v>0.45000100000000004</v>
      </c>
      <c r="C27" s="38">
        <v>2.0300100000000001E-2</v>
      </c>
      <c r="D27" s="39">
        <v>0.28328900000000001</v>
      </c>
      <c r="E27" s="2">
        <f t="shared" si="1"/>
        <v>0.3035891</v>
      </c>
      <c r="F27" s="7">
        <f t="shared" si="2"/>
        <v>30358910</v>
      </c>
      <c r="G27" s="2">
        <f t="shared" si="3"/>
        <v>0.95187049581503702</v>
      </c>
      <c r="H27" s="40">
        <v>200</v>
      </c>
      <c r="I27" s="7">
        <f t="shared" si="4"/>
        <v>1.9999999999999999E-6</v>
      </c>
      <c r="J27" s="7">
        <f t="shared" si="5"/>
        <v>6.2707817626854003E-6</v>
      </c>
      <c r="K27" s="40">
        <f t="shared" si="6"/>
        <v>6.2707817626854006</v>
      </c>
      <c r="L27" s="32"/>
      <c r="M27" s="15"/>
      <c r="N27" s="15"/>
      <c r="O27" s="15"/>
      <c r="P27" s="15"/>
      <c r="Q27" s="33"/>
      <c r="R27" s="35"/>
      <c r="S27" s="34"/>
      <c r="T27" s="34"/>
      <c r="U27" s="32"/>
    </row>
    <row r="28" spans="1:21" x14ac:dyDescent="0.25">
      <c r="A28" s="37">
        <v>4750.01</v>
      </c>
      <c r="B28" s="44">
        <f t="shared" si="0"/>
        <v>0.47500100000000001</v>
      </c>
      <c r="C28" s="38">
        <v>2.0707199999999999E-2</v>
      </c>
      <c r="D28" s="39">
        <v>0.27885700000000002</v>
      </c>
      <c r="E28" s="2">
        <f t="shared" si="1"/>
        <v>0.2995642</v>
      </c>
      <c r="F28" s="7">
        <f t="shared" si="2"/>
        <v>29956420</v>
      </c>
      <c r="G28" s="2">
        <f t="shared" si="3"/>
        <v>0.93925086105672095</v>
      </c>
      <c r="H28" s="40">
        <v>224</v>
      </c>
      <c r="I28" s="7">
        <f t="shared" si="4"/>
        <v>2.2400000000000002E-6</v>
      </c>
      <c r="J28" s="7">
        <f t="shared" si="5"/>
        <v>7.0232755742076474E-6</v>
      </c>
      <c r="K28" s="40">
        <f t="shared" si="6"/>
        <v>7.0232755742076476</v>
      </c>
      <c r="L28" s="32"/>
      <c r="M28" s="15"/>
      <c r="N28" s="15"/>
      <c r="O28" s="15"/>
      <c r="P28" s="15"/>
      <c r="Q28" s="33"/>
      <c r="R28" s="35"/>
      <c r="S28" s="34"/>
      <c r="T28" s="34"/>
      <c r="U28" s="32"/>
    </row>
    <row r="29" spans="1:21" x14ac:dyDescent="0.25">
      <c r="A29" s="37">
        <v>5000.01</v>
      </c>
      <c r="B29" s="44">
        <f t="shared" si="0"/>
        <v>0.50000100000000003</v>
      </c>
      <c r="C29" s="38">
        <v>2.1117299999999999E-2</v>
      </c>
      <c r="D29" s="39">
        <v>0.289962</v>
      </c>
      <c r="E29" s="2">
        <f t="shared" si="1"/>
        <v>0.3110793</v>
      </c>
      <c r="F29" s="7">
        <f t="shared" si="2"/>
        <v>31107930</v>
      </c>
      <c r="G29" s="2">
        <f t="shared" si="3"/>
        <v>0.97535520059447012</v>
      </c>
      <c r="H29" s="40">
        <v>232</v>
      </c>
      <c r="I29" s="7">
        <f t="shared" si="4"/>
        <v>2.3199999999999998E-6</v>
      </c>
      <c r="J29" s="7">
        <f t="shared" si="5"/>
        <v>7.2741068447150637E-6</v>
      </c>
      <c r="K29" s="40">
        <f t="shared" si="6"/>
        <v>7.2741068447150639</v>
      </c>
      <c r="L29" s="32"/>
      <c r="M29" s="15"/>
      <c r="N29" s="15"/>
      <c r="O29" s="15"/>
      <c r="P29" s="15"/>
      <c r="Q29" s="33"/>
      <c r="R29" s="35"/>
      <c r="S29" s="34"/>
      <c r="T29" s="34"/>
      <c r="U29" s="32"/>
    </row>
    <row r="30" spans="1:21" x14ac:dyDescent="0.25">
      <c r="A30" s="37">
        <v>5250.01</v>
      </c>
      <c r="B30" s="44">
        <f t="shared" si="0"/>
        <v>0.52500100000000005</v>
      </c>
      <c r="C30" s="38">
        <v>2.16603E-2</v>
      </c>
      <c r="D30" s="39">
        <v>0.30727300000000002</v>
      </c>
      <c r="E30" s="2">
        <f t="shared" si="1"/>
        <v>0.32893330000000004</v>
      </c>
      <c r="F30" s="7">
        <f t="shared" si="2"/>
        <v>32893330.000000004</v>
      </c>
      <c r="G30" s="2">
        <f t="shared" si="3"/>
        <v>1.0313344693899629</v>
      </c>
      <c r="H30" s="40">
        <v>248</v>
      </c>
      <c r="I30" s="7">
        <f t="shared" si="4"/>
        <v>2.48E-6</v>
      </c>
      <c r="J30" s="7">
        <f t="shared" si="5"/>
        <v>7.7757693857298963E-6</v>
      </c>
      <c r="K30" s="40">
        <f t="shared" si="6"/>
        <v>7.7757693857298964</v>
      </c>
      <c r="L30" s="32"/>
      <c r="M30" s="15"/>
      <c r="N30" s="15"/>
      <c r="O30" s="15"/>
      <c r="P30" s="15"/>
      <c r="Q30" s="33"/>
      <c r="R30" s="35"/>
      <c r="S30" s="34"/>
      <c r="T30" s="34"/>
      <c r="U30" s="32"/>
    </row>
    <row r="31" spans="1:21" x14ac:dyDescent="0.25">
      <c r="A31" s="37">
        <v>5500.01</v>
      </c>
      <c r="B31" s="44">
        <f t="shared" si="0"/>
        <v>0.55000100000000007</v>
      </c>
      <c r="C31" s="38">
        <v>2.2130299999999999E-2</v>
      </c>
      <c r="D31" s="39">
        <v>0.31494299999999997</v>
      </c>
      <c r="E31" s="2">
        <f t="shared" si="1"/>
        <v>0.33707329999999996</v>
      </c>
      <c r="F31" s="7">
        <f t="shared" si="2"/>
        <v>33707329.999999993</v>
      </c>
      <c r="G31" s="2">
        <f t="shared" si="3"/>
        <v>1.0568565511640919</v>
      </c>
      <c r="H31" s="40">
        <v>320.01</v>
      </c>
      <c r="I31" s="7">
        <f t="shared" si="4"/>
        <v>3.2001000000000001E-6</v>
      </c>
      <c r="J31" s="7">
        <f t="shared" si="5"/>
        <v>1.0033564359384773E-5</v>
      </c>
      <c r="K31" s="40">
        <f t="shared" si="6"/>
        <v>10.033564359384773</v>
      </c>
      <c r="L31" s="32"/>
      <c r="M31" s="15"/>
      <c r="N31" s="15"/>
      <c r="O31" s="15"/>
      <c r="P31" s="15"/>
      <c r="Q31" s="33"/>
      <c r="R31" s="35"/>
      <c r="S31" s="34"/>
      <c r="T31" s="34"/>
      <c r="U31" s="32"/>
    </row>
    <row r="32" spans="1:21" x14ac:dyDescent="0.25">
      <c r="A32" s="37">
        <v>5750.01</v>
      </c>
      <c r="B32" s="44">
        <f t="shared" si="0"/>
        <v>0.57500099999999998</v>
      </c>
      <c r="C32" s="38">
        <v>2.2593200000000001E-2</v>
      </c>
      <c r="D32" s="39">
        <v>0.32479599999999997</v>
      </c>
      <c r="E32" s="2">
        <f t="shared" si="1"/>
        <v>0.34738919999999995</v>
      </c>
      <c r="F32" s="7">
        <f t="shared" si="2"/>
        <v>34738919.999999993</v>
      </c>
      <c r="G32" s="2">
        <f t="shared" si="3"/>
        <v>1.0892009299569352</v>
      </c>
      <c r="H32" s="40">
        <v>376.01</v>
      </c>
      <c r="I32" s="7">
        <f t="shared" si="4"/>
        <v>3.7600999999999998E-6</v>
      </c>
      <c r="J32" s="7">
        <f t="shared" si="5"/>
        <v>1.1789383252936687E-5</v>
      </c>
      <c r="K32" s="40">
        <f t="shared" si="6"/>
        <v>11.789383252936688</v>
      </c>
      <c r="L32" s="32"/>
      <c r="M32" s="15"/>
      <c r="N32" s="15"/>
      <c r="O32" s="15"/>
      <c r="P32" s="15"/>
      <c r="Q32" s="33"/>
      <c r="R32" s="35"/>
      <c r="S32" s="34"/>
      <c r="T32" s="34"/>
      <c r="U32" s="32"/>
    </row>
    <row r="33" spans="1:25" x14ac:dyDescent="0.25">
      <c r="A33" s="37">
        <v>6000.01</v>
      </c>
      <c r="B33" s="44">
        <f t="shared" si="0"/>
        <v>0.60000100000000001</v>
      </c>
      <c r="C33" s="38">
        <v>2.31594E-2</v>
      </c>
      <c r="D33" s="39">
        <v>0.33173200000000003</v>
      </c>
      <c r="E33" s="2">
        <f t="shared" si="1"/>
        <v>0.35489140000000002</v>
      </c>
      <c r="F33" s="7">
        <f t="shared" si="2"/>
        <v>35489140</v>
      </c>
      <c r="G33" s="2">
        <f t="shared" si="3"/>
        <v>1.1127232594269447</v>
      </c>
      <c r="H33" s="40">
        <v>408.01</v>
      </c>
      <c r="I33" s="7">
        <f t="shared" si="4"/>
        <v>4.0801000000000001E-6</v>
      </c>
      <c r="J33" s="7">
        <f t="shared" si="5"/>
        <v>1.2792708334966351E-5</v>
      </c>
      <c r="K33" s="40">
        <f t="shared" si="6"/>
        <v>12.792708334966351</v>
      </c>
      <c r="L33" s="32"/>
      <c r="M33" s="15"/>
      <c r="N33" s="15"/>
      <c r="O33" s="15"/>
      <c r="P33" s="15"/>
      <c r="Q33" s="33"/>
      <c r="R33" s="35"/>
      <c r="S33" s="34"/>
      <c r="T33" s="34"/>
      <c r="U33" s="32"/>
    </row>
    <row r="34" spans="1:25" x14ac:dyDescent="0.25">
      <c r="A34" s="37">
        <v>6250.01</v>
      </c>
      <c r="B34" s="44">
        <f t="shared" si="0"/>
        <v>0.62500100000000003</v>
      </c>
      <c r="C34" s="38">
        <v>2.36163E-2</v>
      </c>
      <c r="D34" s="39">
        <v>0.35065499999999999</v>
      </c>
      <c r="E34" s="2">
        <f t="shared" si="1"/>
        <v>0.37427129999999997</v>
      </c>
      <c r="F34" s="7">
        <f t="shared" si="2"/>
        <v>37427130</v>
      </c>
      <c r="G34" s="2">
        <f t="shared" si="3"/>
        <v>1.1734868211682781</v>
      </c>
      <c r="H34" s="40">
        <v>480.01</v>
      </c>
      <c r="I34" s="7">
        <f t="shared" si="4"/>
        <v>4.8001E-6</v>
      </c>
      <c r="J34" s="7">
        <f t="shared" si="5"/>
        <v>1.5050189769533095E-5</v>
      </c>
      <c r="K34" s="40">
        <f t="shared" si="6"/>
        <v>15.050189769533095</v>
      </c>
      <c r="L34" s="32"/>
      <c r="M34" s="15"/>
      <c r="N34" s="15"/>
      <c r="O34" s="15"/>
      <c r="P34" s="15"/>
      <c r="Q34" s="33"/>
      <c r="R34" s="35"/>
      <c r="S34" s="34"/>
      <c r="T34" s="34"/>
      <c r="U34" s="32"/>
    </row>
    <row r="35" spans="1:25" x14ac:dyDescent="0.25">
      <c r="A35" s="37">
        <v>6500.01</v>
      </c>
      <c r="B35" s="44">
        <f t="shared" si="0"/>
        <v>0.65000100000000005</v>
      </c>
      <c r="C35" s="38">
        <v>2.4251100000000001E-2</v>
      </c>
      <c r="D35" s="39">
        <v>0.35867199999999999</v>
      </c>
      <c r="E35" s="2">
        <f t="shared" si="1"/>
        <v>0.38292310000000002</v>
      </c>
      <c r="F35" s="7">
        <f t="shared" si="2"/>
        <v>38292310</v>
      </c>
      <c r="G35" s="2">
        <f t="shared" si="3"/>
        <v>1.2006135959954789</v>
      </c>
      <c r="H35" s="40">
        <v>600.01</v>
      </c>
      <c r="I35" s="7">
        <f t="shared" si="4"/>
        <v>6.0000999999999995E-6</v>
      </c>
      <c r="J35" s="7">
        <f t="shared" si="5"/>
        <v>1.8812658827144335E-5</v>
      </c>
      <c r="K35" s="40">
        <f t="shared" si="6"/>
        <v>18.812658827144336</v>
      </c>
      <c r="L35" s="32"/>
      <c r="M35" s="15"/>
      <c r="N35" s="15"/>
      <c r="O35" s="15"/>
      <c r="P35" s="15"/>
      <c r="Q35" s="33"/>
      <c r="R35" s="35"/>
      <c r="S35" s="34"/>
      <c r="T35" s="34"/>
      <c r="U35" s="32"/>
    </row>
    <row r="36" spans="1:25" x14ac:dyDescent="0.25">
      <c r="A36" s="37">
        <v>6750.01</v>
      </c>
      <c r="B36" s="44">
        <f t="shared" si="0"/>
        <v>0.67500100000000007</v>
      </c>
      <c r="C36" s="38">
        <v>2.4775100000000001E-2</v>
      </c>
      <c r="D36" s="39">
        <v>0.36884800000000001</v>
      </c>
      <c r="E36" s="2">
        <f t="shared" si="1"/>
        <v>0.3936231</v>
      </c>
      <c r="F36" s="7">
        <f t="shared" si="2"/>
        <v>39362310</v>
      </c>
      <c r="G36" s="2">
        <f t="shared" si="3"/>
        <v>1.2341622784258457</v>
      </c>
      <c r="H36" s="40">
        <v>640.01</v>
      </c>
      <c r="I36" s="7">
        <f t="shared" si="4"/>
        <v>6.4000999999999999E-6</v>
      </c>
      <c r="J36" s="7">
        <f t="shared" si="5"/>
        <v>2.0066815179681411E-5</v>
      </c>
      <c r="K36" s="40">
        <f t="shared" si="6"/>
        <v>20.066815179681409</v>
      </c>
      <c r="L36" s="32"/>
      <c r="M36" s="15"/>
      <c r="N36" s="15"/>
      <c r="O36" s="15"/>
      <c r="P36" s="15"/>
      <c r="Q36" s="33"/>
      <c r="R36" s="35"/>
      <c r="S36" s="34"/>
      <c r="T36" s="34"/>
      <c r="U36" s="32"/>
    </row>
    <row r="37" spans="1:25" x14ac:dyDescent="0.25">
      <c r="A37" s="37">
        <v>7000.01</v>
      </c>
      <c r="B37" s="44">
        <f t="shared" si="0"/>
        <v>0.70000099999999998</v>
      </c>
      <c r="C37" s="38">
        <v>2.5305999999999999E-2</v>
      </c>
      <c r="D37" s="39">
        <v>0.37627899999999997</v>
      </c>
      <c r="E37" s="2">
        <f t="shared" si="1"/>
        <v>0.40158499999999997</v>
      </c>
      <c r="F37" s="7">
        <f t="shared" si="2"/>
        <v>40158499.999999993</v>
      </c>
      <c r="G37" s="2">
        <f t="shared" si="3"/>
        <v>1.2591259470840079</v>
      </c>
      <c r="H37" s="40">
        <v>608.01</v>
      </c>
      <c r="I37" s="7">
        <f t="shared" si="4"/>
        <v>6.0800999999999996E-6</v>
      </c>
      <c r="J37" s="7">
        <f t="shared" si="5"/>
        <v>1.9063490097651749E-5</v>
      </c>
      <c r="K37" s="40">
        <f t="shared" si="6"/>
        <v>19.063490097651748</v>
      </c>
      <c r="L37" s="32"/>
      <c r="M37" s="15"/>
      <c r="N37" s="15"/>
      <c r="O37" s="15"/>
      <c r="P37" s="15"/>
      <c r="Q37" s="33"/>
      <c r="R37" s="35"/>
      <c r="S37" s="34"/>
      <c r="T37" s="34"/>
      <c r="U37" s="32"/>
    </row>
    <row r="38" spans="1:25" x14ac:dyDescent="0.25">
      <c r="A38" s="37">
        <v>7250.01</v>
      </c>
      <c r="B38" s="44">
        <f t="shared" si="0"/>
        <v>0.72500100000000001</v>
      </c>
      <c r="C38" s="38">
        <v>2.5987E-2</v>
      </c>
      <c r="D38" s="39">
        <v>0.39229399999999998</v>
      </c>
      <c r="E38" s="2">
        <f t="shared" si="1"/>
        <v>0.41828099999999996</v>
      </c>
      <c r="F38" s="7">
        <f t="shared" si="2"/>
        <v>41828099.999999993</v>
      </c>
      <c r="G38" s="2">
        <f t="shared" si="3"/>
        <v>1.3114744332389057</v>
      </c>
      <c r="H38" s="40">
        <v>760.02</v>
      </c>
      <c r="I38" s="7">
        <f t="shared" si="4"/>
        <v>7.6001999999999997E-6</v>
      </c>
      <c r="J38" s="7">
        <f t="shared" si="5"/>
        <v>2.3829597776380785E-5</v>
      </c>
      <c r="K38" s="40">
        <f t="shared" si="6"/>
        <v>23.829597776380787</v>
      </c>
      <c r="L38" s="32"/>
      <c r="M38" s="15"/>
      <c r="N38" s="15"/>
      <c r="O38" s="15"/>
      <c r="P38" s="15"/>
      <c r="Q38" s="33"/>
      <c r="R38" s="35"/>
      <c r="S38" s="34"/>
      <c r="T38" s="34"/>
      <c r="U38" s="32"/>
    </row>
    <row r="39" spans="1:25" x14ac:dyDescent="0.25">
      <c r="A39" s="37">
        <v>7500.01</v>
      </c>
      <c r="B39" s="44">
        <f t="shared" si="0"/>
        <v>0.75000100000000003</v>
      </c>
      <c r="C39" s="38">
        <v>2.6515899999999998E-2</v>
      </c>
      <c r="D39" s="39">
        <v>0.40041300000000002</v>
      </c>
      <c r="E39" s="2">
        <f t="shared" si="1"/>
        <v>0.4269289</v>
      </c>
      <c r="F39" s="7">
        <f t="shared" si="2"/>
        <v>42692890</v>
      </c>
      <c r="G39" s="2">
        <f t="shared" si="3"/>
        <v>1.3385889800416693</v>
      </c>
      <c r="H39" s="40">
        <v>928.02</v>
      </c>
      <c r="I39" s="7">
        <f t="shared" si="4"/>
        <v>9.2801999999999997E-6</v>
      </c>
      <c r="J39" s="7">
        <f t="shared" si="5"/>
        <v>2.9097054457036522E-5</v>
      </c>
      <c r="K39" s="40">
        <f t="shared" si="6"/>
        <v>29.097054457036521</v>
      </c>
      <c r="L39" s="32"/>
      <c r="M39" s="15"/>
      <c r="N39" s="15"/>
      <c r="O39" s="15"/>
      <c r="P39" s="15"/>
      <c r="Q39" s="33"/>
      <c r="R39" s="35"/>
      <c r="S39" s="34"/>
      <c r="T39" s="34"/>
      <c r="U39" s="32"/>
    </row>
    <row r="40" spans="1:25" x14ac:dyDescent="0.25">
      <c r="A40" s="37">
        <v>7750.01</v>
      </c>
      <c r="B40" s="44">
        <f t="shared" si="0"/>
        <v>0.77500100000000005</v>
      </c>
      <c r="C40" s="38">
        <v>2.68918E-2</v>
      </c>
      <c r="D40" s="39">
        <v>0.42760799999999999</v>
      </c>
      <c r="E40" s="2">
        <f t="shared" si="1"/>
        <v>0.45449980000000001</v>
      </c>
      <c r="F40" s="7">
        <f t="shared" si="2"/>
        <v>45449980</v>
      </c>
      <c r="G40" s="2">
        <f t="shared" si="3"/>
        <v>1.4250345284920809</v>
      </c>
      <c r="H40" s="40">
        <v>920.02</v>
      </c>
      <c r="I40" s="7">
        <f t="shared" si="4"/>
        <v>9.2002000000000004E-6</v>
      </c>
      <c r="J40" s="7">
        <f t="shared" si="5"/>
        <v>2.8846223186529108E-5</v>
      </c>
      <c r="K40" s="40">
        <f t="shared" si="6"/>
        <v>28.846223186529109</v>
      </c>
      <c r="L40" s="32"/>
      <c r="M40" s="15"/>
      <c r="N40" s="15"/>
      <c r="O40" s="15"/>
      <c r="P40" s="15"/>
      <c r="Q40" s="33"/>
      <c r="R40" s="35"/>
      <c r="S40" s="34"/>
      <c r="T40" s="34"/>
      <c r="U40" s="32"/>
    </row>
    <row r="41" spans="1:25" x14ac:dyDescent="0.25">
      <c r="A41" s="37">
        <v>8000.01</v>
      </c>
      <c r="B41" s="44">
        <f t="shared" si="0"/>
        <v>0.80000100000000007</v>
      </c>
      <c r="C41" s="38">
        <v>2.7542500000000001E-2</v>
      </c>
      <c r="D41" s="39">
        <v>0.44232900000000003</v>
      </c>
      <c r="E41" s="2">
        <f t="shared" si="1"/>
        <v>0.46987150000000005</v>
      </c>
      <c r="F41" s="7">
        <f t="shared" si="2"/>
        <v>46987150.000000007</v>
      </c>
      <c r="G41" s="2">
        <f t="shared" si="3"/>
        <v>1.4732308165028167</v>
      </c>
      <c r="H41" s="40">
        <v>888.02</v>
      </c>
      <c r="I41" s="7">
        <f t="shared" si="4"/>
        <v>8.8802000000000001E-6</v>
      </c>
      <c r="J41" s="7">
        <f t="shared" si="5"/>
        <v>2.7842898104499446E-5</v>
      </c>
      <c r="K41" s="40">
        <f t="shared" si="6"/>
        <v>27.842898104499447</v>
      </c>
      <c r="L41" s="32"/>
      <c r="M41" s="15"/>
      <c r="N41" s="15"/>
      <c r="O41" s="15"/>
      <c r="P41" s="15"/>
      <c r="Q41" s="33"/>
      <c r="R41" s="35"/>
      <c r="S41" s="34"/>
      <c r="T41" s="34"/>
      <c r="U41" s="32"/>
    </row>
    <row r="42" spans="1:25" x14ac:dyDescent="0.25">
      <c r="A42" s="37">
        <v>8250.01</v>
      </c>
      <c r="B42" s="44">
        <f t="shared" si="0"/>
        <v>0.82500099999999998</v>
      </c>
      <c r="C42" s="38">
        <v>2.80813E-2</v>
      </c>
      <c r="D42" s="39">
        <v>0.442361</v>
      </c>
      <c r="E42" s="2">
        <f t="shared" si="1"/>
        <v>0.47044229999999998</v>
      </c>
      <c r="F42" s="7">
        <f t="shared" si="2"/>
        <v>47044230</v>
      </c>
      <c r="G42" s="2">
        <f t="shared" si="3"/>
        <v>1.4750204976178869</v>
      </c>
      <c r="H42" s="40">
        <v>1336</v>
      </c>
      <c r="I42" s="7">
        <f t="shared" si="4"/>
        <v>1.3360000000000001E-5</v>
      </c>
      <c r="J42" s="7">
        <f t="shared" si="5"/>
        <v>4.188882217473847E-5</v>
      </c>
      <c r="K42" s="40">
        <f t="shared" si="6"/>
        <v>41.888822174738472</v>
      </c>
      <c r="L42" s="32"/>
      <c r="M42" s="15"/>
      <c r="N42" s="15"/>
      <c r="O42" s="15"/>
      <c r="P42" s="15"/>
      <c r="Q42" s="33"/>
      <c r="R42" s="35"/>
      <c r="S42" s="34"/>
      <c r="T42" s="34"/>
      <c r="U42" s="32"/>
      <c r="X42" s="7"/>
      <c r="Y42" s="7"/>
    </row>
    <row r="43" spans="1:25" x14ac:dyDescent="0.25">
      <c r="A43" s="37">
        <v>8500.01</v>
      </c>
      <c r="B43" s="44">
        <f t="shared" si="0"/>
        <v>0.85000100000000001</v>
      </c>
      <c r="C43" s="38">
        <v>2.8570100000000001E-2</v>
      </c>
      <c r="D43" s="39">
        <v>0.47378399999999998</v>
      </c>
      <c r="E43" s="2">
        <f t="shared" si="1"/>
        <v>0.50235410000000003</v>
      </c>
      <c r="F43" s="7">
        <f t="shared" si="2"/>
        <v>50235410</v>
      </c>
      <c r="G43" s="2">
        <f t="shared" si="3"/>
        <v>1.5750764643451187</v>
      </c>
      <c r="H43" s="40">
        <v>1336</v>
      </c>
      <c r="I43" s="7">
        <f t="shared" si="4"/>
        <v>1.3360000000000001E-5</v>
      </c>
      <c r="J43" s="7">
        <f t="shared" si="5"/>
        <v>4.188882217473847E-5</v>
      </c>
      <c r="K43" s="40">
        <f t="shared" si="6"/>
        <v>41.888822174738472</v>
      </c>
      <c r="L43" s="32"/>
      <c r="M43" s="15"/>
      <c r="N43" s="15"/>
      <c r="O43" s="15"/>
      <c r="P43" s="15"/>
      <c r="Q43" s="33"/>
      <c r="R43" s="35"/>
      <c r="S43" s="34"/>
      <c r="T43" s="34"/>
      <c r="U43" s="32"/>
    </row>
    <row r="44" spans="1:25" x14ac:dyDescent="0.25">
      <c r="A44" s="37">
        <v>8750.01</v>
      </c>
      <c r="B44" s="44">
        <f t="shared" si="0"/>
        <v>0.87500100000000003</v>
      </c>
      <c r="C44" s="38">
        <v>2.8866300000000001E-2</v>
      </c>
      <c r="D44" s="39">
        <v>0.494726</v>
      </c>
      <c r="E44" s="2">
        <f t="shared" si="1"/>
        <v>0.52359230000000001</v>
      </c>
      <c r="F44" s="7">
        <f t="shared" si="2"/>
        <v>52359230</v>
      </c>
      <c r="G44" s="2">
        <f t="shared" si="3"/>
        <v>1.6416665229612513</v>
      </c>
      <c r="H44" s="40">
        <v>1840</v>
      </c>
      <c r="I44" s="7">
        <f t="shared" si="4"/>
        <v>1.84E-5</v>
      </c>
      <c r="J44" s="7">
        <f t="shared" si="5"/>
        <v>5.7691192216705687E-5</v>
      </c>
      <c r="K44" s="40">
        <f t="shared" si="6"/>
        <v>57.691192216705687</v>
      </c>
      <c r="L44" s="32"/>
      <c r="M44" s="15"/>
      <c r="N44" s="15"/>
      <c r="O44" s="15"/>
      <c r="P44" s="15"/>
      <c r="Q44" s="33"/>
      <c r="R44" s="35"/>
      <c r="S44" s="34"/>
      <c r="T44" s="34"/>
      <c r="U44" s="32"/>
      <c r="X44" s="6"/>
      <c r="Y44" s="6"/>
    </row>
    <row r="45" spans="1:25" x14ac:dyDescent="0.25">
      <c r="A45" s="37">
        <v>9000.01</v>
      </c>
      <c r="B45" s="44">
        <f t="shared" si="0"/>
        <v>0.90000100000000005</v>
      </c>
      <c r="C45" s="38">
        <v>2.9061199999999999E-2</v>
      </c>
      <c r="D45" s="39">
        <v>0.51309199999999999</v>
      </c>
      <c r="E45" s="2">
        <f t="shared" si="1"/>
        <v>0.5421532</v>
      </c>
      <c r="F45" s="7">
        <f t="shared" si="2"/>
        <v>54215320</v>
      </c>
      <c r="G45" s="2">
        <f t="shared" si="3"/>
        <v>1.699862199570765</v>
      </c>
      <c r="H45" s="40">
        <v>2144</v>
      </c>
      <c r="I45" s="7">
        <f t="shared" si="4"/>
        <v>2.1440000000000001E-5</v>
      </c>
      <c r="J45" s="7">
        <f t="shared" si="5"/>
        <v>6.7222780495987489E-5</v>
      </c>
      <c r="K45" s="40">
        <f t="shared" si="6"/>
        <v>67.222780495987493</v>
      </c>
      <c r="L45" s="32"/>
      <c r="M45" s="15"/>
      <c r="N45" s="15"/>
      <c r="O45" s="15"/>
      <c r="P45" s="15"/>
      <c r="Q45" s="33"/>
      <c r="R45" s="35"/>
      <c r="S45" s="34"/>
      <c r="T45" s="34"/>
      <c r="U45" s="32"/>
      <c r="X45" s="6"/>
      <c r="Y45" s="7"/>
    </row>
    <row r="46" spans="1:25" x14ac:dyDescent="0.25">
      <c r="A46" s="37">
        <v>9250.01</v>
      </c>
      <c r="B46" s="44">
        <f t="shared" si="0"/>
        <v>0.92500100000000007</v>
      </c>
      <c r="C46" s="38">
        <v>2.9242600000000001E-2</v>
      </c>
      <c r="D46" s="39">
        <v>0.52423600000000004</v>
      </c>
      <c r="E46" s="2">
        <f t="shared" si="1"/>
        <v>0.55347860000000004</v>
      </c>
      <c r="F46" s="7">
        <f t="shared" si="2"/>
        <v>55347860</v>
      </c>
      <c r="G46" s="2">
        <f t="shared" si="3"/>
        <v>1.7353717554583237</v>
      </c>
      <c r="H46" s="40">
        <v>2296</v>
      </c>
      <c r="I46" s="7">
        <f t="shared" si="4"/>
        <v>2.296E-5</v>
      </c>
      <c r="J46" s="7">
        <f t="shared" si="5"/>
        <v>7.198857463562839E-5</v>
      </c>
      <c r="K46" s="40">
        <f t="shared" si="6"/>
        <v>71.988574635628396</v>
      </c>
      <c r="L46" s="32"/>
      <c r="M46" s="15"/>
      <c r="N46" s="15"/>
      <c r="O46" s="15"/>
      <c r="P46" s="15"/>
      <c r="Q46" s="33"/>
      <c r="R46" s="35"/>
      <c r="S46" s="34"/>
      <c r="T46" s="34"/>
      <c r="U46" s="32"/>
      <c r="X46" s="2"/>
      <c r="Y46" s="2"/>
    </row>
    <row r="47" spans="1:25" x14ac:dyDescent="0.25">
      <c r="A47" s="37">
        <v>9500.01</v>
      </c>
      <c r="B47" s="44">
        <f t="shared" si="0"/>
        <v>0.95000099999999998</v>
      </c>
      <c r="C47" s="38">
        <v>2.9679400000000002E-2</v>
      </c>
      <c r="D47" s="39">
        <v>0.55318100000000003</v>
      </c>
      <c r="E47" s="2">
        <f t="shared" si="1"/>
        <v>0.58286040000000006</v>
      </c>
      <c r="F47" s="7">
        <f t="shared" si="2"/>
        <v>58286040.000000007</v>
      </c>
      <c r="G47" s="2">
        <f t="shared" si="3"/>
        <v>1.8274951832557589</v>
      </c>
      <c r="H47" s="40">
        <v>2392</v>
      </c>
      <c r="I47" s="7">
        <f t="shared" si="4"/>
        <v>2.3920000000000001E-5</v>
      </c>
      <c r="J47" s="7">
        <f t="shared" si="5"/>
        <v>7.4998549881717379E-5</v>
      </c>
      <c r="K47" s="40">
        <f t="shared" si="6"/>
        <v>74.998549881717381</v>
      </c>
      <c r="L47" s="32"/>
      <c r="M47" s="15"/>
      <c r="N47" s="15"/>
      <c r="O47" s="15"/>
      <c r="P47" s="15"/>
      <c r="Q47" s="33"/>
      <c r="R47" s="35"/>
      <c r="S47" s="34"/>
      <c r="T47" s="34"/>
      <c r="U47" s="32"/>
    </row>
    <row r="48" spans="1:25" x14ac:dyDescent="0.25">
      <c r="A48" s="37">
        <v>9750.01</v>
      </c>
      <c r="B48" s="44">
        <f t="shared" si="0"/>
        <v>0.97500100000000001</v>
      </c>
      <c r="C48" s="38">
        <v>3.0285099999999999E-2</v>
      </c>
      <c r="D48" s="39">
        <v>0.57323900000000005</v>
      </c>
      <c r="E48" s="2">
        <f t="shared" si="1"/>
        <v>0.60352410000000001</v>
      </c>
      <c r="F48" s="7">
        <f t="shared" si="2"/>
        <v>60352410</v>
      </c>
      <c r="G48" s="2">
        <f t="shared" si="3"/>
        <v>1.8922839598105599</v>
      </c>
      <c r="H48" s="40">
        <v>2400</v>
      </c>
      <c r="I48" s="7">
        <f t="shared" si="4"/>
        <v>2.4000000000000001E-5</v>
      </c>
      <c r="J48" s="7">
        <f t="shared" si="5"/>
        <v>7.524938115222481E-5</v>
      </c>
      <c r="K48" s="40">
        <f t="shared" si="6"/>
        <v>75.249381152224814</v>
      </c>
      <c r="L48" s="32"/>
      <c r="M48" s="15"/>
      <c r="N48" s="15"/>
      <c r="O48" s="15"/>
      <c r="P48" s="15"/>
      <c r="Q48" s="33"/>
      <c r="R48" s="35"/>
      <c r="S48" s="34"/>
      <c r="T48" s="34"/>
      <c r="U48" s="32"/>
    </row>
    <row r="49" spans="1:21" x14ac:dyDescent="0.25">
      <c r="A49" s="37">
        <v>10000</v>
      </c>
      <c r="B49" s="44">
        <f t="shared" si="0"/>
        <v>1</v>
      </c>
      <c r="C49" s="38">
        <v>3.1234700000000001E-2</v>
      </c>
      <c r="D49" s="39">
        <v>0.58675600000000006</v>
      </c>
      <c r="E49" s="2">
        <f t="shared" si="1"/>
        <v>0.6179907</v>
      </c>
      <c r="F49" s="7">
        <f t="shared" si="2"/>
        <v>61799070</v>
      </c>
      <c r="G49" s="2">
        <f t="shared" si="3"/>
        <v>1.9376424055345922</v>
      </c>
      <c r="H49" s="40">
        <v>3128.1</v>
      </c>
      <c r="I49" s="7">
        <f t="shared" si="4"/>
        <v>3.1281000000000001E-5</v>
      </c>
      <c r="J49" s="7">
        <f t="shared" si="5"/>
        <v>9.807816215928099E-5</v>
      </c>
      <c r="K49" s="40">
        <f t="shared" si="6"/>
        <v>98.078162159280993</v>
      </c>
      <c r="L49" s="32"/>
      <c r="M49" s="15"/>
      <c r="N49" s="15"/>
      <c r="O49" s="15"/>
      <c r="P49" s="15"/>
      <c r="Q49" s="33"/>
      <c r="R49" s="35"/>
      <c r="S49" s="34"/>
      <c r="T49" s="34"/>
      <c r="U49" s="32"/>
    </row>
    <row r="50" spans="1:21" x14ac:dyDescent="0.25">
      <c r="A50" s="37">
        <v>10250</v>
      </c>
      <c r="B50" s="44">
        <f t="shared" si="0"/>
        <v>1.0249999999999999</v>
      </c>
      <c r="C50" s="38">
        <v>3.2278899999999999E-2</v>
      </c>
      <c r="D50" s="39">
        <v>0.61587700000000001</v>
      </c>
      <c r="E50" s="2">
        <f t="shared" si="1"/>
        <v>0.64815590000000001</v>
      </c>
      <c r="F50" s="7">
        <f t="shared" si="2"/>
        <v>64815590</v>
      </c>
      <c r="G50" s="2">
        <f t="shared" si="3"/>
        <v>2.0322220985484711</v>
      </c>
      <c r="H50" s="40">
        <v>3864.1</v>
      </c>
      <c r="I50" s="7">
        <f t="shared" si="4"/>
        <v>3.8640999999999998E-5</v>
      </c>
      <c r="J50" s="7">
        <f t="shared" si="5"/>
        <v>1.2115463904596327E-4</v>
      </c>
      <c r="K50" s="40">
        <f t="shared" si="6"/>
        <v>121.15463904596326</v>
      </c>
      <c r="L50" s="32"/>
      <c r="M50" s="15"/>
      <c r="N50" s="15"/>
      <c r="O50" s="15"/>
      <c r="P50" s="15"/>
      <c r="Q50" s="33"/>
      <c r="R50" s="35"/>
      <c r="S50" s="34"/>
      <c r="T50" s="34"/>
      <c r="U50" s="32"/>
    </row>
    <row r="51" spans="1:21" x14ac:dyDescent="0.25">
      <c r="A51" s="37">
        <v>10500</v>
      </c>
      <c r="B51" s="44">
        <f t="shared" si="0"/>
        <v>1.05</v>
      </c>
      <c r="C51" s="38">
        <v>3.3026600000000003E-2</v>
      </c>
      <c r="D51" s="39">
        <v>0.63471</v>
      </c>
      <c r="E51" s="2">
        <f t="shared" si="1"/>
        <v>0.66773660000000001</v>
      </c>
      <c r="F51" s="7">
        <f t="shared" si="2"/>
        <v>66773660</v>
      </c>
      <c r="G51" s="2">
        <f t="shared" si="3"/>
        <v>2.0936152467787781</v>
      </c>
      <c r="H51" s="40">
        <v>4192.1000000000004</v>
      </c>
      <c r="I51" s="7">
        <f t="shared" si="4"/>
        <v>4.1921000000000001E-5</v>
      </c>
      <c r="J51" s="7">
        <f t="shared" si="5"/>
        <v>1.3143872113676735E-4</v>
      </c>
      <c r="K51" s="40">
        <f t="shared" si="6"/>
        <v>131.43872113676736</v>
      </c>
      <c r="L51" s="32"/>
      <c r="M51" s="15"/>
      <c r="N51" s="15"/>
      <c r="O51" s="15"/>
      <c r="P51" s="15"/>
      <c r="Q51" s="33"/>
      <c r="R51" s="35"/>
      <c r="S51" s="34"/>
      <c r="T51" s="34"/>
      <c r="U51" s="32"/>
    </row>
    <row r="52" spans="1:21" x14ac:dyDescent="0.25">
      <c r="A52" s="37">
        <v>10750</v>
      </c>
      <c r="B52" s="44">
        <f t="shared" si="0"/>
        <v>1.075</v>
      </c>
      <c r="C52" s="38">
        <v>3.3980499999999997E-2</v>
      </c>
      <c r="D52" s="39">
        <v>0.65649199999999996</v>
      </c>
      <c r="E52" s="2">
        <f t="shared" si="1"/>
        <v>0.69047249999999993</v>
      </c>
      <c r="F52" s="7">
        <f t="shared" si="2"/>
        <v>69047249.999999985</v>
      </c>
      <c r="G52" s="2">
        <f t="shared" si="3"/>
        <v>2.1649011803178966</v>
      </c>
      <c r="H52" s="40">
        <v>4576.1000000000004</v>
      </c>
      <c r="I52" s="7">
        <f t="shared" si="4"/>
        <v>4.5761000000000005E-5</v>
      </c>
      <c r="J52" s="7">
        <f t="shared" si="5"/>
        <v>1.434786221211233E-4</v>
      </c>
      <c r="K52" s="40">
        <f t="shared" si="6"/>
        <v>143.47862212112329</v>
      </c>
      <c r="L52" s="32"/>
      <c r="M52" s="15"/>
      <c r="N52" s="15"/>
      <c r="O52" s="15"/>
      <c r="P52" s="15"/>
      <c r="Q52" s="33"/>
      <c r="R52" s="35"/>
      <c r="S52" s="34"/>
      <c r="T52" s="34"/>
      <c r="U52" s="32"/>
    </row>
    <row r="53" spans="1:21" x14ac:dyDescent="0.25">
      <c r="A53" s="37">
        <v>11000</v>
      </c>
      <c r="B53" s="44">
        <f t="shared" si="0"/>
        <v>1.1000000000000001</v>
      </c>
      <c r="C53" s="38">
        <v>3.5074800000000003E-2</v>
      </c>
      <c r="D53" s="39">
        <v>0.68156399999999995</v>
      </c>
      <c r="E53" s="2">
        <f t="shared" si="1"/>
        <v>0.71663879999999991</v>
      </c>
      <c r="F53" s="7">
        <f t="shared" si="2"/>
        <v>71663879.999999985</v>
      </c>
      <c r="G53" s="2">
        <f t="shared" si="3"/>
        <v>2.2469427587363744</v>
      </c>
      <c r="H53" s="40">
        <v>5160.1000000000004</v>
      </c>
      <c r="I53" s="7">
        <f t="shared" si="4"/>
        <v>5.1601000000000003E-5</v>
      </c>
      <c r="J53" s="7">
        <f t="shared" si="5"/>
        <v>1.6178930486816467E-4</v>
      </c>
      <c r="K53" s="40">
        <f t="shared" si="6"/>
        <v>161.78930486816466</v>
      </c>
      <c r="L53" s="32"/>
      <c r="M53" s="15"/>
      <c r="N53" s="15"/>
      <c r="O53" s="15"/>
      <c r="P53" s="15"/>
      <c r="Q53" s="33"/>
      <c r="R53" s="35"/>
      <c r="S53" s="34"/>
      <c r="T53" s="34"/>
      <c r="U53" s="32"/>
    </row>
    <row r="54" spans="1:21" x14ac:dyDescent="0.25">
      <c r="A54" s="37">
        <v>11250</v>
      </c>
      <c r="B54" s="44">
        <f t="shared" si="0"/>
        <v>1.125</v>
      </c>
      <c r="C54" s="38">
        <v>3.6264299999999999E-2</v>
      </c>
      <c r="D54" s="39">
        <v>0.70140599999999997</v>
      </c>
      <c r="E54" s="2">
        <f t="shared" si="1"/>
        <v>0.7376703</v>
      </c>
      <c r="F54" s="7">
        <f t="shared" si="2"/>
        <v>73767030</v>
      </c>
      <c r="G54" s="2">
        <f t="shared" si="3"/>
        <v>2.3128847320573338</v>
      </c>
      <c r="H54" s="40">
        <v>6000.1</v>
      </c>
      <c r="I54" s="7">
        <f t="shared" si="4"/>
        <v>6.0001000000000004E-5</v>
      </c>
      <c r="J54" s="7">
        <f t="shared" si="5"/>
        <v>1.8812658827144335E-4</v>
      </c>
      <c r="K54" s="40">
        <f t="shared" si="6"/>
        <v>188.12658827144335</v>
      </c>
      <c r="L54" s="32"/>
      <c r="M54" s="15"/>
      <c r="N54" s="15"/>
      <c r="O54" s="15"/>
      <c r="P54" s="15"/>
      <c r="Q54" s="33"/>
      <c r="R54" s="35"/>
      <c r="S54" s="34"/>
      <c r="T54" s="34"/>
      <c r="U54" s="32"/>
    </row>
    <row r="55" spans="1:21" x14ac:dyDescent="0.25">
      <c r="A55" s="37">
        <v>11500</v>
      </c>
      <c r="B55" s="44">
        <f t="shared" si="0"/>
        <v>1.1499999999999999</v>
      </c>
      <c r="C55" s="38">
        <v>3.7047200000000002E-2</v>
      </c>
      <c r="D55" s="39">
        <v>0.70753200000000005</v>
      </c>
      <c r="E55" s="2">
        <f t="shared" si="1"/>
        <v>0.7445792</v>
      </c>
      <c r="F55" s="7">
        <f t="shared" si="2"/>
        <v>74457920</v>
      </c>
      <c r="G55" s="2">
        <f t="shared" si="3"/>
        <v>2.3345468341174422</v>
      </c>
      <c r="H55" s="40">
        <v>6464.1</v>
      </c>
      <c r="I55" s="7">
        <f t="shared" si="4"/>
        <v>6.4641000000000007E-5</v>
      </c>
      <c r="J55" s="7">
        <f t="shared" si="5"/>
        <v>2.0267480196087346E-4</v>
      </c>
      <c r="K55" s="40">
        <f t="shared" si="6"/>
        <v>202.67480196087345</v>
      </c>
      <c r="L55" s="32"/>
      <c r="M55" s="15"/>
      <c r="N55" s="15"/>
      <c r="O55" s="15"/>
      <c r="P55" s="15"/>
      <c r="Q55" s="33"/>
      <c r="R55" s="35"/>
      <c r="S55" s="34"/>
      <c r="T55" s="34"/>
      <c r="U55" s="32"/>
    </row>
    <row r="56" spans="1:21" x14ac:dyDescent="0.25">
      <c r="A56" s="37">
        <v>11750</v>
      </c>
      <c r="B56" s="44">
        <f t="shared" si="0"/>
        <v>1.175</v>
      </c>
      <c r="C56" s="38">
        <v>3.8081499999999997E-2</v>
      </c>
      <c r="D56" s="39">
        <v>0.74395599999999995</v>
      </c>
      <c r="E56" s="2">
        <f t="shared" si="1"/>
        <v>0.78203749999999994</v>
      </c>
      <c r="F56" s="7">
        <f t="shared" si="2"/>
        <v>78203749.999999985</v>
      </c>
      <c r="G56" s="2">
        <f t="shared" si="3"/>
        <v>2.4519932463680414</v>
      </c>
      <c r="H56" s="40">
        <v>7664.1</v>
      </c>
      <c r="I56" s="7">
        <f t="shared" si="4"/>
        <v>7.6641E-5</v>
      </c>
      <c r="J56" s="7">
        <f t="shared" si="5"/>
        <v>2.4029949253698588E-4</v>
      </c>
      <c r="K56" s="40">
        <f t="shared" si="6"/>
        <v>240.29949253698589</v>
      </c>
      <c r="L56" s="32"/>
      <c r="M56" s="15"/>
      <c r="N56" s="15"/>
      <c r="O56" s="15"/>
      <c r="P56" s="15"/>
      <c r="Q56" s="33"/>
      <c r="R56" s="35"/>
      <c r="S56" s="34"/>
      <c r="T56" s="34"/>
      <c r="U56" s="32"/>
    </row>
    <row r="57" spans="1:21" x14ac:dyDescent="0.25">
      <c r="A57" s="37">
        <v>12000</v>
      </c>
      <c r="B57" s="44">
        <f t="shared" si="0"/>
        <v>1.2</v>
      </c>
      <c r="C57" s="38">
        <v>3.9152100000000002E-2</v>
      </c>
      <c r="D57" s="39">
        <v>0.76569399999999999</v>
      </c>
      <c r="E57" s="2">
        <f t="shared" si="1"/>
        <v>0.80484610000000001</v>
      </c>
      <c r="F57" s="7">
        <f t="shared" si="2"/>
        <v>80484610</v>
      </c>
      <c r="G57" s="2">
        <f t="shared" si="3"/>
        <v>2.5235071228242347</v>
      </c>
      <c r="H57" s="40">
        <v>8672.1</v>
      </c>
      <c r="I57" s="7">
        <f t="shared" si="4"/>
        <v>8.6720999999999999E-5</v>
      </c>
      <c r="J57" s="7">
        <f t="shared" si="5"/>
        <v>2.7190423262092031E-4</v>
      </c>
      <c r="K57" s="40">
        <f t="shared" si="6"/>
        <v>271.90423262092031</v>
      </c>
      <c r="L57" s="32"/>
      <c r="M57" s="15"/>
      <c r="N57" s="15"/>
      <c r="O57" s="15"/>
      <c r="P57" s="15"/>
      <c r="Q57" s="33"/>
      <c r="R57" s="35"/>
      <c r="S57" s="34"/>
      <c r="T57" s="34"/>
      <c r="U57" s="32"/>
    </row>
    <row r="58" spans="1:21" x14ac:dyDescent="0.25">
      <c r="A58" s="37">
        <v>12250</v>
      </c>
      <c r="B58" s="44">
        <f t="shared" si="0"/>
        <v>1.2250000000000001</v>
      </c>
      <c r="C58" s="38">
        <v>4.0022599999999998E-2</v>
      </c>
      <c r="D58" s="39">
        <v>0.78553600000000001</v>
      </c>
      <c r="E58" s="2">
        <f t="shared" si="1"/>
        <v>0.82555860000000003</v>
      </c>
      <c r="F58" s="7">
        <f t="shared" si="2"/>
        <v>82555860</v>
      </c>
      <c r="G58" s="2">
        <f t="shared" si="3"/>
        <v>2.5884489064540452</v>
      </c>
      <c r="H58" s="40">
        <v>10136</v>
      </c>
      <c r="I58" s="7">
        <f t="shared" si="4"/>
        <v>1.0136000000000001E-4</v>
      </c>
      <c r="J58" s="7">
        <f t="shared" si="5"/>
        <v>3.1780321973289607E-4</v>
      </c>
      <c r="K58" s="40">
        <f t="shared" si="6"/>
        <v>317.80321973289608</v>
      </c>
      <c r="L58" s="32"/>
      <c r="M58" s="15"/>
      <c r="N58" s="15"/>
      <c r="O58" s="15"/>
      <c r="P58" s="15"/>
      <c r="Q58" s="33"/>
      <c r="R58" s="35"/>
      <c r="S58" s="34"/>
      <c r="T58" s="34"/>
      <c r="U58" s="32"/>
    </row>
    <row r="59" spans="1:21" x14ac:dyDescent="0.25">
      <c r="A59" s="37">
        <v>12500</v>
      </c>
      <c r="B59" s="44">
        <f t="shared" si="0"/>
        <v>1.25</v>
      </c>
      <c r="C59" s="38">
        <v>4.0708599999999998E-2</v>
      </c>
      <c r="D59" s="39">
        <v>0.78954199999999997</v>
      </c>
      <c r="E59" s="2">
        <f t="shared" si="1"/>
        <v>0.83025059999999995</v>
      </c>
      <c r="F59" s="7">
        <f t="shared" si="2"/>
        <v>83025060</v>
      </c>
      <c r="G59" s="2">
        <f t="shared" si="3"/>
        <v>2.6031601604693053</v>
      </c>
      <c r="H59" s="40">
        <v>11104</v>
      </c>
      <c r="I59" s="7">
        <f t="shared" si="4"/>
        <v>1.1103999999999999E-4</v>
      </c>
      <c r="J59" s="7">
        <f t="shared" si="5"/>
        <v>3.4815380346429339E-4</v>
      </c>
      <c r="K59" s="40">
        <f t="shared" si="6"/>
        <v>348.15380346429339</v>
      </c>
      <c r="L59" s="32"/>
      <c r="M59" s="15"/>
      <c r="N59" s="15"/>
      <c r="O59" s="15"/>
      <c r="P59" s="15"/>
      <c r="Q59" s="33"/>
      <c r="R59" s="35"/>
      <c r="S59" s="34"/>
      <c r="T59" s="34"/>
      <c r="U59" s="32"/>
    </row>
    <row r="60" spans="1:21" x14ac:dyDescent="0.25">
      <c r="A60" s="37">
        <v>12750</v>
      </c>
      <c r="B60" s="44">
        <f t="shared" si="0"/>
        <v>1.2749999999999999</v>
      </c>
      <c r="C60" s="38">
        <v>4.0994999999999997E-2</v>
      </c>
      <c r="D60" s="39">
        <v>0.79096299999999997</v>
      </c>
      <c r="E60" s="2">
        <f t="shared" si="1"/>
        <v>0.83195799999999998</v>
      </c>
      <c r="F60" s="7">
        <f t="shared" si="2"/>
        <v>83195800</v>
      </c>
      <c r="G60" s="2">
        <f t="shared" si="3"/>
        <v>2.6085135268601101</v>
      </c>
      <c r="H60" s="40">
        <v>11896</v>
      </c>
      <c r="I60" s="7">
        <f t="shared" si="4"/>
        <v>1.1896E-4</v>
      </c>
      <c r="J60" s="7">
        <f t="shared" si="5"/>
        <v>3.7298609924452759E-4</v>
      </c>
      <c r="K60" s="40">
        <f t="shared" si="6"/>
        <v>372.98609924452757</v>
      </c>
      <c r="L60" s="32"/>
      <c r="M60" s="15"/>
      <c r="N60" s="15"/>
      <c r="O60" s="15"/>
      <c r="P60" s="15"/>
      <c r="Q60" s="33"/>
      <c r="R60" s="35"/>
      <c r="S60" s="34"/>
      <c r="T60" s="34"/>
      <c r="U60" s="32"/>
    </row>
    <row r="61" spans="1:21" x14ac:dyDescent="0.25">
      <c r="A61" s="37">
        <v>13000</v>
      </c>
      <c r="B61" s="44">
        <f t="shared" si="0"/>
        <v>1.3</v>
      </c>
      <c r="C61" s="38">
        <v>4.1249500000000001E-2</v>
      </c>
      <c r="D61" s="39">
        <v>0.80595499999999998</v>
      </c>
      <c r="E61" s="2">
        <f t="shared" si="1"/>
        <v>0.84720450000000003</v>
      </c>
      <c r="F61" s="7">
        <f t="shared" si="2"/>
        <v>84720450</v>
      </c>
      <c r="G61" s="2">
        <f t="shared" si="3"/>
        <v>2.6563172639325017</v>
      </c>
      <c r="H61" s="40">
        <v>13664</v>
      </c>
      <c r="I61" s="7">
        <f t="shared" si="4"/>
        <v>1.3663999999999999E-4</v>
      </c>
      <c r="J61" s="7">
        <f t="shared" si="5"/>
        <v>4.2841981002666654E-4</v>
      </c>
      <c r="K61" s="40">
        <f t="shared" si="6"/>
        <v>428.41981002666654</v>
      </c>
      <c r="L61" s="32"/>
      <c r="M61" s="15"/>
      <c r="N61" s="15"/>
      <c r="O61" s="15"/>
      <c r="P61" s="15"/>
      <c r="Q61" s="33"/>
      <c r="R61" s="35"/>
      <c r="S61" s="34"/>
      <c r="T61" s="34"/>
      <c r="U61" s="32"/>
    </row>
    <row r="62" spans="1:21" x14ac:dyDescent="0.25">
      <c r="A62" s="37">
        <v>13250</v>
      </c>
      <c r="B62" s="44">
        <f t="shared" si="0"/>
        <v>1.325</v>
      </c>
      <c r="C62" s="38">
        <v>4.1223799999999998E-2</v>
      </c>
      <c r="D62" s="39">
        <v>0.78579299999999996</v>
      </c>
      <c r="E62" s="2">
        <f t="shared" si="1"/>
        <v>0.8270168</v>
      </c>
      <c r="F62" s="7">
        <f t="shared" si="2"/>
        <v>82701680</v>
      </c>
      <c r="G62" s="2">
        <f t="shared" si="3"/>
        <v>2.5930209334372196</v>
      </c>
      <c r="H62" s="40">
        <v>14785</v>
      </c>
      <c r="I62" s="7">
        <f t="shared" si="4"/>
        <v>1.4784999999999999E-4</v>
      </c>
      <c r="J62" s="7">
        <f t="shared" si="5"/>
        <v>4.6356754180651818E-4</v>
      </c>
      <c r="K62" s="40">
        <f t="shared" si="6"/>
        <v>463.56754180651819</v>
      </c>
      <c r="L62" s="32"/>
      <c r="M62" s="15"/>
      <c r="N62" s="15"/>
      <c r="O62" s="15"/>
      <c r="P62" s="15"/>
      <c r="Q62" s="33"/>
      <c r="R62" s="35"/>
      <c r="S62" s="34"/>
      <c r="T62" s="34"/>
      <c r="U62" s="32"/>
    </row>
    <row r="63" spans="1:21" x14ac:dyDescent="0.25">
      <c r="A63" s="37">
        <v>13500</v>
      </c>
      <c r="B63" s="44">
        <f t="shared" si="0"/>
        <v>1.35</v>
      </c>
      <c r="C63" s="38">
        <v>4.1008099999999999E-2</v>
      </c>
      <c r="D63" s="39">
        <v>0.78074900000000003</v>
      </c>
      <c r="E63" s="2">
        <f t="shared" si="1"/>
        <v>0.82175710000000002</v>
      </c>
      <c r="F63" s="7">
        <f t="shared" si="2"/>
        <v>82175710</v>
      </c>
      <c r="G63" s="2">
        <f t="shared" si="3"/>
        <v>2.5765297180186209</v>
      </c>
      <c r="H63" s="40">
        <v>16273</v>
      </c>
      <c r="I63" s="7">
        <f t="shared" si="4"/>
        <v>1.6273000000000001E-4</v>
      </c>
      <c r="J63" s="7">
        <f t="shared" si="5"/>
        <v>5.1022215812089751E-4</v>
      </c>
      <c r="K63" s="40">
        <f t="shared" si="6"/>
        <v>510.22215812089752</v>
      </c>
      <c r="L63" s="32"/>
      <c r="M63" s="15"/>
      <c r="N63" s="15"/>
      <c r="O63" s="15"/>
      <c r="P63" s="15"/>
      <c r="Q63" s="33"/>
      <c r="R63" s="35"/>
      <c r="S63" s="34"/>
      <c r="T63" s="34"/>
      <c r="U63" s="32"/>
    </row>
    <row r="64" spans="1:21" x14ac:dyDescent="0.25">
      <c r="A64" s="37">
        <v>13750</v>
      </c>
      <c r="B64" s="44">
        <f t="shared" si="0"/>
        <v>1.375</v>
      </c>
      <c r="C64" s="38">
        <v>4.0364200000000003E-2</v>
      </c>
      <c r="D64" s="39">
        <v>0.76192400000000005</v>
      </c>
      <c r="E64" s="2">
        <f t="shared" si="1"/>
        <v>0.80228820000000001</v>
      </c>
      <c r="F64" s="7">
        <f t="shared" si="2"/>
        <v>80228820</v>
      </c>
      <c r="G64" s="2">
        <f t="shared" si="3"/>
        <v>2.5154871064888487</v>
      </c>
      <c r="H64" s="40">
        <v>17177</v>
      </c>
      <c r="I64" s="7">
        <f t="shared" si="4"/>
        <v>1.7176999999999999E-4</v>
      </c>
      <c r="J64" s="7">
        <f t="shared" si="5"/>
        <v>5.3856609168823554E-4</v>
      </c>
      <c r="K64" s="40">
        <f t="shared" si="6"/>
        <v>538.56609168823559</v>
      </c>
      <c r="L64" s="32"/>
      <c r="M64" s="15"/>
      <c r="N64" s="15"/>
      <c r="O64" s="15"/>
      <c r="P64" s="15"/>
      <c r="Q64" s="33"/>
      <c r="R64" s="35"/>
      <c r="S64" s="34"/>
      <c r="T64" s="34"/>
      <c r="U64" s="32"/>
    </row>
    <row r="65" spans="1:21" x14ac:dyDescent="0.25">
      <c r="A65" s="37">
        <v>14000</v>
      </c>
      <c r="B65" s="44">
        <f t="shared" si="0"/>
        <v>1.4</v>
      </c>
      <c r="C65" s="38">
        <v>3.9172999999999999E-2</v>
      </c>
      <c r="D65" s="39">
        <v>0.72699999999999998</v>
      </c>
      <c r="E65" s="2">
        <f t="shared" si="1"/>
        <v>0.76617299999999999</v>
      </c>
      <c r="F65" s="7">
        <f t="shared" si="2"/>
        <v>76617300</v>
      </c>
      <c r="G65" s="2">
        <f t="shared" si="3"/>
        <v>2.4022518377309807</v>
      </c>
      <c r="H65" s="40">
        <v>19088</v>
      </c>
      <c r="I65" s="7">
        <f t="shared" si="4"/>
        <v>1.9087999999999999E-4</v>
      </c>
      <c r="J65" s="7">
        <f t="shared" si="5"/>
        <v>5.9848341143069455E-4</v>
      </c>
      <c r="K65" s="40">
        <f t="shared" si="6"/>
        <v>598.48341143069456</v>
      </c>
      <c r="L65" s="32"/>
      <c r="M65" s="15"/>
      <c r="N65" s="15"/>
      <c r="O65" s="15"/>
      <c r="P65" s="15"/>
      <c r="Q65" s="33"/>
      <c r="R65" s="35"/>
      <c r="S65" s="34"/>
      <c r="T65" s="34"/>
      <c r="U65" s="32"/>
    </row>
    <row r="66" spans="1:21" x14ac:dyDescent="0.25">
      <c r="A66" s="37">
        <v>14250</v>
      </c>
      <c r="B66" s="44">
        <f t="shared" si="0"/>
        <v>1.425</v>
      </c>
      <c r="C66" s="38">
        <v>3.7734299999999998E-2</v>
      </c>
      <c r="D66" s="39">
        <v>0.70085600000000003</v>
      </c>
      <c r="E66" s="2">
        <f t="shared" si="1"/>
        <v>0.73859030000000003</v>
      </c>
      <c r="F66" s="7">
        <f t="shared" si="2"/>
        <v>73859030</v>
      </c>
      <c r="G66" s="2">
        <f t="shared" si="3"/>
        <v>2.3157692916681691</v>
      </c>
      <c r="H66" s="40">
        <v>19552</v>
      </c>
      <c r="I66" s="7">
        <f t="shared" si="4"/>
        <v>1.9552E-4</v>
      </c>
      <c r="J66" s="7">
        <f t="shared" si="5"/>
        <v>6.1303162512012471E-4</v>
      </c>
      <c r="K66" s="40">
        <f t="shared" si="6"/>
        <v>613.03162512012466</v>
      </c>
      <c r="L66" s="32"/>
      <c r="M66" s="15"/>
      <c r="N66" s="15"/>
      <c r="O66" s="15"/>
      <c r="P66" s="15"/>
      <c r="Q66" s="33"/>
      <c r="R66" s="35"/>
      <c r="S66" s="34"/>
      <c r="T66" s="34"/>
      <c r="U66" s="32"/>
    </row>
    <row r="67" spans="1:21" x14ac:dyDescent="0.25">
      <c r="A67" s="37">
        <v>14500</v>
      </c>
      <c r="B67" s="44">
        <f t="shared" si="0"/>
        <v>1.45</v>
      </c>
      <c r="C67" s="38">
        <v>3.5487100000000001E-2</v>
      </c>
      <c r="D67" s="39">
        <v>0.659659</v>
      </c>
      <c r="E67" s="2">
        <f t="shared" si="1"/>
        <v>0.69514609999999999</v>
      </c>
      <c r="F67" s="7">
        <f t="shared" si="2"/>
        <v>69514610</v>
      </c>
      <c r="G67" s="2">
        <f t="shared" si="3"/>
        <v>2.1795547431409408</v>
      </c>
      <c r="H67" s="40">
        <v>19688</v>
      </c>
      <c r="I67" s="7">
        <f t="shared" si="4"/>
        <v>1.9688E-4</v>
      </c>
      <c r="J67" s="7">
        <f t="shared" si="5"/>
        <v>6.1729575671875083E-4</v>
      </c>
      <c r="K67" s="40">
        <f t="shared" si="6"/>
        <v>617.29575671875079</v>
      </c>
      <c r="L67" s="32"/>
      <c r="M67" s="15"/>
      <c r="N67" s="15"/>
      <c r="O67" s="15"/>
      <c r="P67" s="15"/>
      <c r="Q67" s="33"/>
      <c r="R67" s="35"/>
      <c r="S67" s="34"/>
      <c r="T67" s="34"/>
      <c r="U67" s="32"/>
    </row>
    <row r="68" spans="1:21" x14ac:dyDescent="0.25">
      <c r="A68" s="37">
        <v>14750</v>
      </c>
      <c r="B68" s="44">
        <f t="shared" si="0"/>
        <v>1.4750000000000001</v>
      </c>
      <c r="C68" s="38">
        <v>3.35045E-2</v>
      </c>
      <c r="D68" s="39">
        <v>0.60851299999999997</v>
      </c>
      <c r="E68" s="2">
        <f t="shared" si="1"/>
        <v>0.64201750000000002</v>
      </c>
      <c r="F68" s="7">
        <f t="shared" si="2"/>
        <v>64201750</v>
      </c>
      <c r="G68" s="2">
        <f t="shared" si="3"/>
        <v>2.0129758151624371</v>
      </c>
      <c r="H68" s="40">
        <v>21328</v>
      </c>
      <c r="I68" s="7">
        <f t="shared" si="4"/>
        <v>2.1327999999999999E-4</v>
      </c>
      <c r="J68" s="7">
        <f t="shared" si="5"/>
        <v>6.6871616717277104E-4</v>
      </c>
      <c r="K68" s="40">
        <f t="shared" si="6"/>
        <v>668.71616717277107</v>
      </c>
      <c r="L68" s="32"/>
      <c r="M68" s="15"/>
      <c r="N68" s="15"/>
      <c r="O68" s="15"/>
      <c r="P68" s="15"/>
      <c r="Q68" s="33"/>
      <c r="R68" s="35"/>
      <c r="S68" s="34"/>
      <c r="T68" s="34"/>
      <c r="U68" s="32"/>
    </row>
    <row r="69" spans="1:21" x14ac:dyDescent="0.25">
      <c r="A69" s="37">
        <v>15000</v>
      </c>
      <c r="B69" s="44">
        <f t="shared" si="0"/>
        <v>1.5</v>
      </c>
      <c r="C69" s="38">
        <v>3.0639199999999998E-2</v>
      </c>
      <c r="D69" s="39">
        <v>0.54389799999999999</v>
      </c>
      <c r="E69" s="2">
        <f t="shared" si="1"/>
        <v>0.57453719999999997</v>
      </c>
      <c r="F69" s="7">
        <f t="shared" si="2"/>
        <v>57453719.999999993</v>
      </c>
      <c r="G69" s="2">
        <f t="shared" si="3"/>
        <v>1.8013986978721668</v>
      </c>
      <c r="H69" s="40">
        <v>20616</v>
      </c>
      <c r="I69" s="7">
        <f t="shared" si="4"/>
        <v>2.0615999999999999E-4</v>
      </c>
      <c r="J69" s="7">
        <f t="shared" si="5"/>
        <v>6.4639218409761104E-4</v>
      </c>
      <c r="K69" s="40">
        <f t="shared" si="6"/>
        <v>646.39218409761099</v>
      </c>
      <c r="L69" s="32"/>
      <c r="M69" s="15"/>
      <c r="N69" s="15"/>
      <c r="O69" s="15"/>
      <c r="P69" s="15"/>
      <c r="Q69" s="33"/>
      <c r="R69" s="35"/>
      <c r="S69" s="34"/>
      <c r="T69" s="34"/>
      <c r="U69" s="32"/>
    </row>
    <row r="70" spans="1:21" x14ac:dyDescent="0.25">
      <c r="A70" s="37">
        <v>15250</v>
      </c>
      <c r="B70" s="44">
        <f t="shared" si="0"/>
        <v>1.5249999999999999</v>
      </c>
      <c r="C70" s="38">
        <v>2.7666E-2</v>
      </c>
      <c r="D70" s="39">
        <v>0.48774299999999998</v>
      </c>
      <c r="E70" s="2">
        <f t="shared" si="1"/>
        <v>0.51540900000000001</v>
      </c>
      <c r="F70" s="7">
        <f t="shared" si="2"/>
        <v>51540900</v>
      </c>
      <c r="G70" s="2">
        <f t="shared" si="3"/>
        <v>1.6160086787619596</v>
      </c>
      <c r="H70" s="40">
        <v>19832</v>
      </c>
      <c r="I70" s="7">
        <f t="shared" si="4"/>
        <v>1.9832000000000001E-4</v>
      </c>
      <c r="J70" s="7">
        <f t="shared" si="5"/>
        <v>6.2181071958788427E-4</v>
      </c>
      <c r="K70" s="40">
        <f t="shared" si="6"/>
        <v>621.81071958788425</v>
      </c>
      <c r="L70" s="32"/>
      <c r="M70" s="15"/>
      <c r="N70" s="15"/>
      <c r="O70" s="15"/>
      <c r="P70" s="15"/>
      <c r="Q70" s="33"/>
      <c r="R70" s="35"/>
      <c r="S70" s="34"/>
      <c r="T70" s="34"/>
      <c r="U70" s="32"/>
    </row>
    <row r="71" spans="1:21" x14ac:dyDescent="0.25">
      <c r="A71" s="37">
        <v>15500</v>
      </c>
      <c r="B71" s="44">
        <f t="shared" si="0"/>
        <v>1.55</v>
      </c>
      <c r="C71" s="38">
        <v>2.4195999999999999E-2</v>
      </c>
      <c r="D71" s="39">
        <v>0.42563000000000001</v>
      </c>
      <c r="E71" s="2">
        <f t="shared" si="1"/>
        <v>0.449826</v>
      </c>
      <c r="F71" s="7">
        <f t="shared" si="2"/>
        <v>44982600</v>
      </c>
      <c r="G71" s="2">
        <f t="shared" si="3"/>
        <v>1.4103803385908613</v>
      </c>
      <c r="H71" s="40">
        <v>19016</v>
      </c>
      <c r="I71" s="7">
        <f t="shared" si="4"/>
        <v>1.9016000000000001E-4</v>
      </c>
      <c r="J71" s="7">
        <f t="shared" si="5"/>
        <v>5.9622592999612777E-4</v>
      </c>
      <c r="K71" s="40">
        <f t="shared" si="6"/>
        <v>596.22592999612777</v>
      </c>
      <c r="L71" s="32"/>
      <c r="M71" s="15"/>
      <c r="N71" s="15"/>
      <c r="O71" s="15"/>
      <c r="P71" s="15"/>
      <c r="Q71" s="33"/>
      <c r="R71" s="35"/>
      <c r="S71" s="34"/>
      <c r="T71" s="34"/>
      <c r="U71" s="32"/>
    </row>
    <row r="72" spans="1:21" x14ac:dyDescent="0.25">
      <c r="A72" s="37">
        <v>15750</v>
      </c>
      <c r="B72" s="44">
        <f t="shared" si="0"/>
        <v>1.575</v>
      </c>
      <c r="C72" s="38">
        <v>2.0690400000000001E-2</v>
      </c>
      <c r="D72" s="39">
        <v>0.34896700000000003</v>
      </c>
      <c r="E72" s="2">
        <f t="shared" si="1"/>
        <v>0.36965740000000002</v>
      </c>
      <c r="F72" s="7">
        <f t="shared" si="2"/>
        <v>36965740</v>
      </c>
      <c r="G72" s="2">
        <f t="shared" si="3"/>
        <v>1.1590204411808511</v>
      </c>
      <c r="H72" s="40">
        <v>17513</v>
      </c>
      <c r="I72" s="7">
        <f t="shared" si="4"/>
        <v>1.7513000000000001E-4</v>
      </c>
      <c r="J72" s="7">
        <f t="shared" si="5"/>
        <v>5.4910100504954702E-4</v>
      </c>
      <c r="K72" s="40">
        <f t="shared" si="6"/>
        <v>549.10100504954698</v>
      </c>
      <c r="L72" s="32"/>
      <c r="M72" s="15"/>
      <c r="N72" s="15"/>
      <c r="O72" s="15"/>
      <c r="P72" s="15"/>
      <c r="Q72" s="33"/>
      <c r="R72" s="35"/>
      <c r="S72" s="34"/>
      <c r="T72" s="34"/>
      <c r="U72" s="32"/>
    </row>
    <row r="73" spans="1:21" x14ac:dyDescent="0.25">
      <c r="A73" s="37">
        <v>16000</v>
      </c>
      <c r="B73" s="44">
        <f t="shared" si="0"/>
        <v>1.6</v>
      </c>
      <c r="C73" s="38">
        <v>1.7463599999999999E-2</v>
      </c>
      <c r="D73" s="39">
        <v>0.29101100000000002</v>
      </c>
      <c r="E73" s="2">
        <f t="shared" si="1"/>
        <v>0.30847460000000004</v>
      </c>
      <c r="F73" s="7">
        <f t="shared" si="2"/>
        <v>30847460.000000004</v>
      </c>
      <c r="G73" s="2">
        <f t="shared" si="3"/>
        <v>0.96718844796583703</v>
      </c>
      <c r="H73" s="40">
        <v>15849</v>
      </c>
      <c r="I73" s="7">
        <f t="shared" si="4"/>
        <v>1.5849000000000001E-4</v>
      </c>
      <c r="J73" s="7">
        <f t="shared" si="5"/>
        <v>4.9692810078400451E-4</v>
      </c>
      <c r="K73" s="40">
        <f t="shared" si="6"/>
        <v>496.92810078400453</v>
      </c>
      <c r="L73" s="32"/>
      <c r="M73" s="15"/>
      <c r="N73" s="15"/>
      <c r="O73" s="15"/>
      <c r="P73" s="15"/>
      <c r="Q73" s="33"/>
      <c r="R73" s="35"/>
      <c r="S73" s="34"/>
      <c r="T73" s="34"/>
      <c r="U73" s="32"/>
    </row>
    <row r="74" spans="1:21" x14ac:dyDescent="0.25">
      <c r="A74" s="37">
        <v>16250</v>
      </c>
      <c r="B74" s="44">
        <f t="shared" si="0"/>
        <v>1.625</v>
      </c>
      <c r="C74" s="38">
        <v>1.4394000000000001E-2</v>
      </c>
      <c r="D74" s="39">
        <v>0.24088499999999999</v>
      </c>
      <c r="E74" s="2">
        <f t="shared" si="1"/>
        <v>0.25527899999999998</v>
      </c>
      <c r="F74" s="7">
        <f t="shared" si="2"/>
        <v>25527899.999999996</v>
      </c>
      <c r="G74" s="2">
        <f t="shared" si="3"/>
        <v>0.80039944879828295</v>
      </c>
      <c r="H74" s="40">
        <v>14601</v>
      </c>
      <c r="I74" s="7">
        <f t="shared" si="4"/>
        <v>1.4600999999999999E-4</v>
      </c>
      <c r="J74" s="7">
        <f t="shared" si="5"/>
        <v>4.5779842258484763E-4</v>
      </c>
      <c r="K74" s="40">
        <f t="shared" si="6"/>
        <v>457.79842258484763</v>
      </c>
      <c r="L74" s="32"/>
      <c r="M74" s="15"/>
      <c r="N74" s="15"/>
      <c r="O74" s="15"/>
      <c r="P74" s="15"/>
      <c r="Q74" s="33"/>
      <c r="R74" s="35"/>
      <c r="S74" s="34"/>
      <c r="T74" s="34"/>
      <c r="U74" s="32"/>
    </row>
    <row r="75" spans="1:21" x14ac:dyDescent="0.25">
      <c r="A75" s="37">
        <v>16500</v>
      </c>
      <c r="B75" s="44">
        <f t="shared" ref="B75:B109" si="7">A75/10000</f>
        <v>1.65</v>
      </c>
      <c r="C75" s="38">
        <v>1.1007400000000001E-2</v>
      </c>
      <c r="D75" s="39">
        <v>0.175896</v>
      </c>
      <c r="E75" s="2">
        <f t="shared" ref="E75:E109" si="8">C75+D75</f>
        <v>0.1869034</v>
      </c>
      <c r="F75" s="7">
        <f t="shared" ref="F75:F109" si="9">E75/0.00000001</f>
        <v>18690340</v>
      </c>
      <c r="G75" s="2">
        <f t="shared" ref="G75:G109" si="10">F75*C$5/C$2</f>
        <v>0.58601521605194717</v>
      </c>
      <c r="H75" s="40">
        <v>11824</v>
      </c>
      <c r="I75" s="7">
        <f t="shared" ref="I75:I109" si="11">H75/100000000</f>
        <v>1.1824000000000001E-4</v>
      </c>
      <c r="J75" s="7">
        <f t="shared" ref="J75:J109" si="12">H75*C$5/C$2</f>
        <v>3.7072861780996087E-4</v>
      </c>
      <c r="K75" s="40">
        <f t="shared" ref="K75:K109" si="13">J75*1000000</f>
        <v>370.72861780996089</v>
      </c>
      <c r="L75" s="32"/>
      <c r="M75" s="15"/>
      <c r="N75" s="15"/>
      <c r="O75" s="15"/>
      <c r="P75" s="15"/>
      <c r="Q75" s="33"/>
      <c r="R75" s="35"/>
      <c r="S75" s="34"/>
      <c r="T75" s="34"/>
      <c r="U75" s="32"/>
    </row>
    <row r="76" spans="1:21" x14ac:dyDescent="0.25">
      <c r="A76" s="37">
        <v>16750</v>
      </c>
      <c r="B76" s="44">
        <f t="shared" si="7"/>
        <v>1.675</v>
      </c>
      <c r="C76" s="38">
        <v>8.30469E-3</v>
      </c>
      <c r="D76" s="39">
        <v>0.127557</v>
      </c>
      <c r="E76" s="2">
        <f t="shared" si="8"/>
        <v>0.13586169000000001</v>
      </c>
      <c r="F76" s="7">
        <f t="shared" si="9"/>
        <v>13586169</v>
      </c>
      <c r="G76" s="2">
        <f t="shared" si="10"/>
        <v>0.42597950394980866</v>
      </c>
      <c r="H76" s="40">
        <v>9784.2000000000007</v>
      </c>
      <c r="I76" s="7">
        <f t="shared" si="11"/>
        <v>9.7842000000000003E-5</v>
      </c>
      <c r="J76" s="7">
        <f t="shared" si="12"/>
        <v>3.0677291461233245E-4</v>
      </c>
      <c r="K76" s="40">
        <f t="shared" si="13"/>
        <v>306.77291461233244</v>
      </c>
      <c r="L76" s="32"/>
      <c r="M76" s="15"/>
      <c r="N76" s="15"/>
      <c r="O76" s="15"/>
      <c r="P76" s="15"/>
      <c r="Q76" s="33"/>
      <c r="R76" s="35"/>
      <c r="S76" s="34"/>
      <c r="T76" s="34"/>
      <c r="U76" s="32"/>
    </row>
    <row r="77" spans="1:21" x14ac:dyDescent="0.25">
      <c r="A77" s="37">
        <v>17000</v>
      </c>
      <c r="B77" s="44">
        <f t="shared" si="7"/>
        <v>1.7</v>
      </c>
      <c r="C77" s="38">
        <v>6.0378100000000002E-3</v>
      </c>
      <c r="D77" s="39">
        <v>9.3680200000000005E-2</v>
      </c>
      <c r="E77" s="2">
        <f t="shared" si="8"/>
        <v>9.971801000000001E-2</v>
      </c>
      <c r="F77" s="7">
        <f t="shared" si="9"/>
        <v>9971801</v>
      </c>
      <c r="G77" s="2">
        <f t="shared" si="10"/>
        <v>0.31265493925964016</v>
      </c>
      <c r="H77" s="40">
        <v>7488.1</v>
      </c>
      <c r="I77" s="7">
        <f t="shared" si="11"/>
        <v>7.4881000000000004E-5</v>
      </c>
      <c r="J77" s="7">
        <f t="shared" si="12"/>
        <v>2.3478120458582274E-4</v>
      </c>
      <c r="K77" s="40">
        <f t="shared" si="13"/>
        <v>234.78120458582273</v>
      </c>
      <c r="L77" s="32"/>
      <c r="M77" s="15"/>
      <c r="N77" s="15"/>
      <c r="O77" s="15"/>
      <c r="P77" s="15"/>
      <c r="Q77" s="33"/>
      <c r="R77" s="35"/>
      <c r="S77" s="34"/>
      <c r="T77" s="34"/>
      <c r="U77" s="32"/>
    </row>
    <row r="78" spans="1:21" x14ac:dyDescent="0.25">
      <c r="A78" s="37">
        <v>17250</v>
      </c>
      <c r="B78" s="44">
        <f t="shared" si="7"/>
        <v>1.7250000000000001</v>
      </c>
      <c r="C78" s="38">
        <v>4.1800800000000001E-3</v>
      </c>
      <c r="D78" s="39">
        <v>6.2329299999999997E-2</v>
      </c>
      <c r="E78" s="2">
        <f t="shared" si="8"/>
        <v>6.6509379999999993E-2</v>
      </c>
      <c r="F78" s="7">
        <f t="shared" si="9"/>
        <v>6650937.9999999991</v>
      </c>
      <c r="G78" s="2">
        <f t="shared" si="10"/>
        <v>0.20853290357575652</v>
      </c>
      <c r="H78" s="40">
        <v>5896.1</v>
      </c>
      <c r="I78" s="7">
        <f t="shared" si="11"/>
        <v>5.8961000000000007E-5</v>
      </c>
      <c r="J78" s="7">
        <f t="shared" si="12"/>
        <v>1.8486578175484693E-4</v>
      </c>
      <c r="K78" s="40">
        <f t="shared" si="13"/>
        <v>184.86578175484692</v>
      </c>
      <c r="L78" s="32"/>
      <c r="M78" s="15"/>
      <c r="N78" s="15"/>
      <c r="O78" s="15"/>
      <c r="P78" s="15"/>
      <c r="Q78" s="33"/>
      <c r="R78" s="35"/>
      <c r="S78" s="34"/>
      <c r="T78" s="34"/>
      <c r="U78" s="32"/>
    </row>
    <row r="79" spans="1:21" x14ac:dyDescent="0.25">
      <c r="A79" s="37">
        <v>17500</v>
      </c>
      <c r="B79" s="44">
        <f t="shared" si="7"/>
        <v>1.75</v>
      </c>
      <c r="C79" s="38">
        <v>2.7109299999999999E-3</v>
      </c>
      <c r="D79" s="39">
        <v>4.1454699999999997E-2</v>
      </c>
      <c r="E79" s="2">
        <f t="shared" si="8"/>
        <v>4.4165629999999997E-2</v>
      </c>
      <c r="F79" s="7">
        <f t="shared" si="9"/>
        <v>4416563</v>
      </c>
      <c r="G79" s="2">
        <f t="shared" si="10"/>
        <v>0.1384765135707556</v>
      </c>
      <c r="H79" s="40">
        <v>3792.1</v>
      </c>
      <c r="I79" s="7">
        <f t="shared" si="11"/>
        <v>3.7920999999999998E-5</v>
      </c>
      <c r="J79" s="7">
        <f t="shared" si="12"/>
        <v>1.1889715761139653E-4</v>
      </c>
      <c r="K79" s="40">
        <f t="shared" si="13"/>
        <v>118.89715761139654</v>
      </c>
      <c r="L79" s="32"/>
      <c r="M79" s="15"/>
      <c r="N79" s="15"/>
      <c r="O79" s="15"/>
      <c r="P79" s="15"/>
      <c r="Q79" s="33"/>
      <c r="R79" s="35"/>
      <c r="S79" s="34"/>
      <c r="T79" s="34"/>
      <c r="U79" s="32"/>
    </row>
    <row r="80" spans="1:21" x14ac:dyDescent="0.25">
      <c r="A80" s="37">
        <v>17750</v>
      </c>
      <c r="B80" s="44">
        <f t="shared" si="7"/>
        <v>1.7749999999999999</v>
      </c>
      <c r="C80" s="38">
        <v>1.8191699999999999E-3</v>
      </c>
      <c r="D80" s="39">
        <v>2.6808800000000001E-2</v>
      </c>
      <c r="E80" s="2">
        <f t="shared" si="8"/>
        <v>2.8627969999999999E-2</v>
      </c>
      <c r="F80" s="7">
        <f t="shared" si="9"/>
        <v>2862797</v>
      </c>
      <c r="G80" s="2">
        <f t="shared" si="10"/>
        <v>8.9759876089352375E-2</v>
      </c>
      <c r="H80" s="40">
        <v>2968</v>
      </c>
      <c r="I80" s="7">
        <f t="shared" si="11"/>
        <v>2.968E-5</v>
      </c>
      <c r="J80" s="7">
        <f t="shared" si="12"/>
        <v>9.3058401358251338E-5</v>
      </c>
      <c r="K80" s="40">
        <f t="shared" si="13"/>
        <v>93.058401358251331</v>
      </c>
      <c r="L80" s="32"/>
      <c r="M80" s="15"/>
      <c r="N80" s="15"/>
      <c r="O80" s="15"/>
      <c r="P80" s="15"/>
      <c r="Q80" s="33"/>
      <c r="R80" s="35"/>
      <c r="S80" s="34"/>
      <c r="T80" s="34"/>
      <c r="U80" s="32"/>
    </row>
    <row r="81" spans="1:21" x14ac:dyDescent="0.25">
      <c r="A81" s="37">
        <v>18000</v>
      </c>
      <c r="B81" s="44">
        <f t="shared" si="7"/>
        <v>1.8</v>
      </c>
      <c r="C81" s="38">
        <v>1.00902E-3</v>
      </c>
      <c r="D81" s="39">
        <v>1.3187900000000001E-2</v>
      </c>
      <c r="E81" s="2">
        <f t="shared" si="8"/>
        <v>1.419692E-2</v>
      </c>
      <c r="F81" s="7">
        <f t="shared" si="9"/>
        <v>1419692</v>
      </c>
      <c r="G81" s="2">
        <f t="shared" si="10"/>
        <v>4.4512893511151806E-2</v>
      </c>
      <c r="H81" s="40">
        <v>1600</v>
      </c>
      <c r="I81" s="7">
        <f t="shared" si="11"/>
        <v>1.5999999999999999E-5</v>
      </c>
      <c r="J81" s="7">
        <f t="shared" si="12"/>
        <v>5.0166254101483202E-5</v>
      </c>
      <c r="K81" s="40">
        <f t="shared" si="13"/>
        <v>50.166254101483204</v>
      </c>
      <c r="L81" s="32"/>
      <c r="M81" s="15"/>
      <c r="N81" s="15"/>
      <c r="O81" s="15"/>
      <c r="P81" s="15"/>
      <c r="Q81" s="33"/>
      <c r="R81" s="35"/>
      <c r="S81" s="34"/>
      <c r="T81" s="34"/>
      <c r="U81" s="32"/>
    </row>
    <row r="82" spans="1:21" x14ac:dyDescent="0.25">
      <c r="A82" s="37">
        <v>18250</v>
      </c>
      <c r="B82" s="44">
        <f t="shared" si="7"/>
        <v>1.825</v>
      </c>
      <c r="C82" s="38">
        <v>5.3526699999999997E-4</v>
      </c>
      <c r="D82" s="39">
        <v>7.2521800000000004E-3</v>
      </c>
      <c r="E82" s="2">
        <f t="shared" si="8"/>
        <v>7.7874470000000003E-3</v>
      </c>
      <c r="F82" s="7">
        <f t="shared" si="9"/>
        <v>778744.70000000007</v>
      </c>
      <c r="G82" s="2">
        <f t="shared" si="10"/>
        <v>2.4416690312739565E-2</v>
      </c>
      <c r="H82" s="40">
        <v>1024</v>
      </c>
      <c r="I82" s="7">
        <f t="shared" si="11"/>
        <v>1.024E-5</v>
      </c>
      <c r="J82" s="7">
        <f t="shared" si="12"/>
        <v>3.210640262494925E-5</v>
      </c>
      <c r="K82" s="40">
        <f t="shared" si="13"/>
        <v>32.106402624949247</v>
      </c>
      <c r="L82" s="32"/>
      <c r="M82" s="15"/>
      <c r="N82" s="15"/>
      <c r="O82" s="15"/>
      <c r="P82" s="15"/>
      <c r="Q82" s="33"/>
      <c r="R82" s="35"/>
      <c r="S82" s="34"/>
      <c r="T82" s="34"/>
      <c r="U82" s="32"/>
    </row>
    <row r="83" spans="1:21" x14ac:dyDescent="0.25">
      <c r="A83" s="37">
        <v>18500</v>
      </c>
      <c r="B83" s="44">
        <f t="shared" si="7"/>
        <v>1.85</v>
      </c>
      <c r="C83" s="38">
        <v>2.6400099999999998E-4</v>
      </c>
      <c r="D83" s="39">
        <v>3.32651E-3</v>
      </c>
      <c r="E83" s="2">
        <f t="shared" si="8"/>
        <v>3.5905109999999998E-3</v>
      </c>
      <c r="F83" s="7">
        <f t="shared" si="9"/>
        <v>359051.1</v>
      </c>
      <c r="G83" s="2">
        <f t="shared" si="10"/>
        <v>1.1257655448760657E-2</v>
      </c>
      <c r="H83" s="40">
        <v>488.01</v>
      </c>
      <c r="I83" s="7">
        <f t="shared" si="11"/>
        <v>4.8801000000000001E-6</v>
      </c>
      <c r="J83" s="7">
        <f t="shared" si="12"/>
        <v>1.530102104004051E-5</v>
      </c>
      <c r="K83" s="40">
        <f t="shared" si="13"/>
        <v>15.30102104004051</v>
      </c>
      <c r="L83" s="32"/>
      <c r="M83" s="15"/>
      <c r="N83" s="15"/>
      <c r="O83" s="15"/>
      <c r="P83" s="15"/>
      <c r="Q83" s="33"/>
      <c r="R83" s="35"/>
      <c r="S83" s="34"/>
      <c r="T83" s="34"/>
      <c r="U83" s="32"/>
    </row>
    <row r="84" spans="1:21" x14ac:dyDescent="0.25">
      <c r="A84" s="37">
        <v>18750</v>
      </c>
      <c r="B84" s="44">
        <f t="shared" si="7"/>
        <v>1.875</v>
      </c>
      <c r="C84" s="38">
        <v>1.5056600000000001E-4</v>
      </c>
      <c r="D84" s="39">
        <v>2.0144400000000002E-3</v>
      </c>
      <c r="E84" s="2">
        <f t="shared" si="8"/>
        <v>2.1650060000000001E-3</v>
      </c>
      <c r="F84" s="7">
        <f t="shared" si="9"/>
        <v>216500.6</v>
      </c>
      <c r="G84" s="2">
        <f t="shared" si="10"/>
        <v>6.7881400704522341E-3</v>
      </c>
      <c r="H84" s="40">
        <v>256.01</v>
      </c>
      <c r="I84" s="7">
        <f t="shared" si="11"/>
        <v>2.5600999999999998E-6</v>
      </c>
      <c r="J84" s="7">
        <f t="shared" si="12"/>
        <v>8.0269141953254463E-6</v>
      </c>
      <c r="K84" s="40">
        <f t="shared" si="13"/>
        <v>8.0269141953254461</v>
      </c>
      <c r="L84" s="32"/>
      <c r="M84" s="15"/>
      <c r="N84" s="15"/>
      <c r="O84" s="15"/>
      <c r="P84" s="15"/>
      <c r="Q84" s="33"/>
      <c r="R84" s="35"/>
      <c r="S84" s="34"/>
      <c r="T84" s="34"/>
      <c r="U84" s="32"/>
    </row>
    <row r="85" spans="1:21" x14ac:dyDescent="0.25">
      <c r="A85" s="37">
        <v>19000</v>
      </c>
      <c r="B85" s="44">
        <f t="shared" si="7"/>
        <v>1.9</v>
      </c>
      <c r="C85" s="38">
        <v>6.8480799999999997E-5</v>
      </c>
      <c r="D85" s="39">
        <v>7.9548499999999996E-4</v>
      </c>
      <c r="E85" s="2">
        <f t="shared" si="8"/>
        <v>8.6396580000000001E-4</v>
      </c>
      <c r="F85" s="7">
        <f t="shared" si="9"/>
        <v>86396.58</v>
      </c>
      <c r="G85" s="2">
        <f t="shared" si="10"/>
        <v>2.708870491111951E-3</v>
      </c>
      <c r="H85" s="40">
        <v>128</v>
      </c>
      <c r="I85" s="7">
        <f t="shared" si="11"/>
        <v>1.28E-6</v>
      </c>
      <c r="J85" s="7">
        <f t="shared" si="12"/>
        <v>4.0133003281186563E-6</v>
      </c>
      <c r="K85" s="40">
        <f t="shared" si="13"/>
        <v>4.0133003281186559</v>
      </c>
      <c r="L85" s="32"/>
      <c r="M85" s="15"/>
      <c r="N85" s="15"/>
      <c r="O85" s="15"/>
      <c r="P85" s="15"/>
      <c r="Q85" s="33"/>
      <c r="R85" s="35"/>
      <c r="S85" s="34"/>
      <c r="T85" s="34"/>
      <c r="U85" s="32"/>
    </row>
    <row r="86" spans="1:21" x14ac:dyDescent="0.25">
      <c r="A86" s="37">
        <v>19250</v>
      </c>
      <c r="B86" s="44">
        <f t="shared" si="7"/>
        <v>1.925</v>
      </c>
      <c r="C86" s="38">
        <v>2.94405E-5</v>
      </c>
      <c r="D86" s="39">
        <v>3.41465E-4</v>
      </c>
      <c r="E86" s="2">
        <f t="shared" si="8"/>
        <v>3.7090549999999999E-4</v>
      </c>
      <c r="F86" s="7">
        <f t="shared" si="9"/>
        <v>37090.549999999996</v>
      </c>
      <c r="G86" s="2">
        <f t="shared" si="10"/>
        <v>1.1629337225398547E-3</v>
      </c>
      <c r="H86" s="40">
        <v>72.001000000000005</v>
      </c>
      <c r="I86" s="7">
        <f t="shared" si="11"/>
        <v>7.2001000000000005E-7</v>
      </c>
      <c r="J86" s="7">
        <f t="shared" si="12"/>
        <v>2.2575127884755575E-6</v>
      </c>
      <c r="K86" s="40">
        <f t="shared" si="13"/>
        <v>2.2575127884755575</v>
      </c>
      <c r="L86" s="32"/>
      <c r="M86" s="15"/>
      <c r="N86" s="15"/>
      <c r="O86" s="15"/>
      <c r="P86" s="15"/>
      <c r="Q86" s="33"/>
      <c r="R86" s="35"/>
      <c r="S86" s="34"/>
      <c r="T86" s="34"/>
      <c r="U86" s="32"/>
    </row>
    <row r="87" spans="1:21" x14ac:dyDescent="0.25">
      <c r="A87" s="37">
        <v>19500</v>
      </c>
      <c r="B87" s="44">
        <f t="shared" si="7"/>
        <v>1.95</v>
      </c>
      <c r="C87" s="38">
        <v>9.3601899999999999E-6</v>
      </c>
      <c r="D87" s="39">
        <v>1.7193699999999999E-4</v>
      </c>
      <c r="E87" s="2">
        <f t="shared" si="8"/>
        <v>1.8129719E-4</v>
      </c>
      <c r="F87" s="7">
        <f t="shared" si="9"/>
        <v>18129.719000000001</v>
      </c>
      <c r="G87" s="2">
        <f t="shared" si="10"/>
        <v>5.6843755633905499E-4</v>
      </c>
      <c r="H87" s="40">
        <v>24</v>
      </c>
      <c r="I87" s="7">
        <f t="shared" si="11"/>
        <v>2.3999999999999998E-7</v>
      </c>
      <c r="J87" s="7">
        <f t="shared" si="12"/>
        <v>7.52493811522248E-7</v>
      </c>
      <c r="K87" s="40">
        <f t="shared" si="13"/>
        <v>0.75249381152224804</v>
      </c>
      <c r="L87" s="32"/>
      <c r="M87" s="15"/>
      <c r="N87" s="15"/>
      <c r="O87" s="15"/>
      <c r="P87" s="15"/>
      <c r="Q87" s="33"/>
      <c r="R87" s="35"/>
      <c r="S87" s="34"/>
      <c r="T87" s="34"/>
      <c r="U87" s="32"/>
    </row>
    <row r="88" spans="1:21" x14ac:dyDescent="0.25">
      <c r="A88" s="37">
        <v>19750</v>
      </c>
      <c r="B88" s="44">
        <f t="shared" si="7"/>
        <v>1.9750000000000001</v>
      </c>
      <c r="C88" s="38">
        <v>5.76011E-6</v>
      </c>
      <c r="D88" s="39">
        <v>9.8224200000000001E-5</v>
      </c>
      <c r="E88" s="2">
        <f t="shared" si="8"/>
        <v>1.0398431000000001E-4</v>
      </c>
      <c r="F88" s="7">
        <f t="shared" si="9"/>
        <v>10398.431</v>
      </c>
      <c r="G88" s="2">
        <f t="shared" si="10"/>
        <v>3.2603145737671258E-4</v>
      </c>
      <c r="H88" s="40">
        <v>16</v>
      </c>
      <c r="I88" s="7">
        <f t="shared" si="11"/>
        <v>1.6E-7</v>
      </c>
      <c r="J88" s="7">
        <f t="shared" si="12"/>
        <v>5.0166254101483204E-7</v>
      </c>
      <c r="K88" s="40">
        <f t="shared" si="13"/>
        <v>0.50166254101483199</v>
      </c>
      <c r="L88" s="32"/>
      <c r="M88" s="15"/>
      <c r="N88" s="15"/>
      <c r="O88" s="15"/>
      <c r="P88" s="15"/>
      <c r="Q88" s="33"/>
      <c r="R88" s="35"/>
      <c r="S88" s="34"/>
      <c r="T88" s="34"/>
      <c r="U88" s="32"/>
    </row>
    <row r="89" spans="1:21" x14ac:dyDescent="0.25">
      <c r="A89" s="37">
        <v>20000</v>
      </c>
      <c r="B89" s="44">
        <f t="shared" si="7"/>
        <v>2</v>
      </c>
      <c r="C89" s="38">
        <v>0</v>
      </c>
      <c r="D89" s="39">
        <v>0</v>
      </c>
      <c r="E89" s="2">
        <f t="shared" si="8"/>
        <v>0</v>
      </c>
      <c r="F89" s="7">
        <f t="shared" si="9"/>
        <v>0</v>
      </c>
      <c r="G89" s="2">
        <f t="shared" si="10"/>
        <v>0</v>
      </c>
      <c r="H89" s="40">
        <v>0</v>
      </c>
      <c r="I89" s="7">
        <f t="shared" si="11"/>
        <v>0</v>
      </c>
      <c r="J89" s="7">
        <f t="shared" si="12"/>
        <v>0</v>
      </c>
      <c r="K89" s="40">
        <f t="shared" si="13"/>
        <v>0</v>
      </c>
      <c r="L89" s="32"/>
      <c r="M89" s="15"/>
      <c r="N89" s="15"/>
      <c r="O89" s="15"/>
      <c r="P89" s="15"/>
      <c r="Q89" s="33"/>
      <c r="R89" s="35"/>
      <c r="S89" s="34"/>
      <c r="T89" s="34"/>
      <c r="U89" s="32"/>
    </row>
    <row r="90" spans="1:21" x14ac:dyDescent="0.25">
      <c r="A90" s="37">
        <v>20250</v>
      </c>
      <c r="B90" s="44">
        <f t="shared" si="7"/>
        <v>2.0249999999999999</v>
      </c>
      <c r="C90" s="38">
        <v>0</v>
      </c>
      <c r="D90" s="39">
        <v>0</v>
      </c>
      <c r="E90" s="2">
        <f t="shared" si="8"/>
        <v>0</v>
      </c>
      <c r="F90" s="7">
        <f t="shared" si="9"/>
        <v>0</v>
      </c>
      <c r="G90" s="2">
        <f t="shared" si="10"/>
        <v>0</v>
      </c>
      <c r="H90" s="40">
        <v>0</v>
      </c>
      <c r="I90" s="7">
        <f t="shared" si="11"/>
        <v>0</v>
      </c>
      <c r="J90" s="7">
        <f t="shared" si="12"/>
        <v>0</v>
      </c>
      <c r="K90" s="40">
        <f t="shared" si="13"/>
        <v>0</v>
      </c>
      <c r="L90" s="32"/>
      <c r="M90" s="15"/>
      <c r="N90" s="15"/>
      <c r="O90" s="15"/>
      <c r="P90" s="15"/>
      <c r="Q90" s="33"/>
      <c r="R90" s="35"/>
      <c r="S90" s="34"/>
      <c r="T90" s="34"/>
      <c r="U90" s="32"/>
    </row>
    <row r="91" spans="1:21" x14ac:dyDescent="0.25">
      <c r="A91" s="37">
        <v>20500</v>
      </c>
      <c r="B91" s="44">
        <f t="shared" si="7"/>
        <v>2.0499999999999998</v>
      </c>
      <c r="C91" s="38">
        <v>0</v>
      </c>
      <c r="D91" s="39">
        <v>0</v>
      </c>
      <c r="E91" s="2">
        <f t="shared" si="8"/>
        <v>0</v>
      </c>
      <c r="F91" s="7">
        <f t="shared" si="9"/>
        <v>0</v>
      </c>
      <c r="G91" s="2">
        <f t="shared" si="10"/>
        <v>0</v>
      </c>
      <c r="H91" s="40">
        <v>0</v>
      </c>
      <c r="I91" s="7">
        <f t="shared" si="11"/>
        <v>0</v>
      </c>
      <c r="J91" s="7">
        <f t="shared" si="12"/>
        <v>0</v>
      </c>
      <c r="K91" s="40">
        <f t="shared" si="13"/>
        <v>0</v>
      </c>
      <c r="L91" s="32"/>
      <c r="M91" s="15"/>
      <c r="N91" s="15"/>
      <c r="O91" s="15"/>
      <c r="P91" s="15"/>
      <c r="Q91" s="33"/>
      <c r="R91" s="35"/>
      <c r="S91" s="34"/>
      <c r="T91" s="34"/>
      <c r="U91" s="32"/>
    </row>
    <row r="92" spans="1:21" x14ac:dyDescent="0.25">
      <c r="A92" s="37">
        <v>20750</v>
      </c>
      <c r="B92" s="44">
        <f t="shared" si="7"/>
        <v>2.0750000000000002</v>
      </c>
      <c r="C92" s="38">
        <v>0</v>
      </c>
      <c r="D92" s="39">
        <v>0</v>
      </c>
      <c r="E92" s="2">
        <f t="shared" si="8"/>
        <v>0</v>
      </c>
      <c r="F92" s="7">
        <f t="shared" si="9"/>
        <v>0</v>
      </c>
      <c r="G92" s="2">
        <f t="shared" si="10"/>
        <v>0</v>
      </c>
      <c r="H92" s="40">
        <v>0</v>
      </c>
      <c r="I92" s="7">
        <f t="shared" si="11"/>
        <v>0</v>
      </c>
      <c r="J92" s="7">
        <f t="shared" si="12"/>
        <v>0</v>
      </c>
      <c r="K92" s="40">
        <f t="shared" si="13"/>
        <v>0</v>
      </c>
      <c r="L92" s="32"/>
      <c r="M92" s="15"/>
      <c r="N92" s="15"/>
      <c r="O92" s="15"/>
      <c r="P92" s="15"/>
      <c r="Q92" s="33"/>
      <c r="R92" s="35"/>
      <c r="S92" s="34"/>
      <c r="T92" s="34"/>
      <c r="U92" s="32"/>
    </row>
    <row r="93" spans="1:21" x14ac:dyDescent="0.25">
      <c r="A93" s="37">
        <v>21000</v>
      </c>
      <c r="B93" s="44">
        <f t="shared" si="7"/>
        <v>2.1</v>
      </c>
      <c r="C93" s="38">
        <v>0</v>
      </c>
      <c r="D93" s="39">
        <v>0</v>
      </c>
      <c r="E93" s="2">
        <f t="shared" si="8"/>
        <v>0</v>
      </c>
      <c r="F93" s="7">
        <f t="shared" si="9"/>
        <v>0</v>
      </c>
      <c r="G93" s="2">
        <f t="shared" si="10"/>
        <v>0</v>
      </c>
      <c r="H93" s="40">
        <v>0</v>
      </c>
      <c r="I93" s="7">
        <f t="shared" si="11"/>
        <v>0</v>
      </c>
      <c r="J93" s="7">
        <f t="shared" si="12"/>
        <v>0</v>
      </c>
      <c r="K93" s="40">
        <f t="shared" si="13"/>
        <v>0</v>
      </c>
      <c r="L93" s="32"/>
      <c r="M93" s="15"/>
      <c r="N93" s="15"/>
      <c r="O93" s="15"/>
      <c r="P93" s="15"/>
      <c r="Q93" s="33"/>
      <c r="R93" s="35"/>
      <c r="S93" s="34"/>
      <c r="T93" s="34"/>
      <c r="U93" s="32"/>
    </row>
    <row r="94" spans="1:21" x14ac:dyDescent="0.25">
      <c r="A94" s="37">
        <v>21250</v>
      </c>
      <c r="B94" s="44">
        <f t="shared" si="7"/>
        <v>2.125</v>
      </c>
      <c r="C94" s="38">
        <v>0</v>
      </c>
      <c r="D94" s="39">
        <v>0</v>
      </c>
      <c r="E94" s="2">
        <f t="shared" si="8"/>
        <v>0</v>
      </c>
      <c r="F94" s="7">
        <f t="shared" si="9"/>
        <v>0</v>
      </c>
      <c r="G94" s="2">
        <f t="shared" si="10"/>
        <v>0</v>
      </c>
      <c r="H94" s="40">
        <v>0</v>
      </c>
      <c r="I94" s="7">
        <f t="shared" si="11"/>
        <v>0</v>
      </c>
      <c r="J94" s="7">
        <f t="shared" si="12"/>
        <v>0</v>
      </c>
      <c r="K94" s="40">
        <f t="shared" si="13"/>
        <v>0</v>
      </c>
      <c r="L94" s="32"/>
      <c r="M94" s="15"/>
      <c r="N94" s="15"/>
      <c r="O94" s="15"/>
      <c r="P94" s="15"/>
      <c r="Q94" s="33"/>
      <c r="R94" s="35"/>
      <c r="S94" s="34"/>
      <c r="T94" s="34"/>
      <c r="U94" s="32"/>
    </row>
    <row r="95" spans="1:21" x14ac:dyDescent="0.25">
      <c r="A95" s="37">
        <v>21500</v>
      </c>
      <c r="B95" s="44">
        <f t="shared" si="7"/>
        <v>2.15</v>
      </c>
      <c r="C95" s="38">
        <v>0</v>
      </c>
      <c r="D95" s="39">
        <v>0</v>
      </c>
      <c r="E95" s="2">
        <f t="shared" si="8"/>
        <v>0</v>
      </c>
      <c r="F95" s="7">
        <f t="shared" si="9"/>
        <v>0</v>
      </c>
      <c r="G95" s="2">
        <f t="shared" si="10"/>
        <v>0</v>
      </c>
      <c r="H95" s="40">
        <v>0</v>
      </c>
      <c r="I95" s="7">
        <f t="shared" si="11"/>
        <v>0</v>
      </c>
      <c r="J95" s="7">
        <f t="shared" si="12"/>
        <v>0</v>
      </c>
      <c r="K95" s="40">
        <f t="shared" si="13"/>
        <v>0</v>
      </c>
      <c r="L95" s="32"/>
      <c r="M95" s="15"/>
      <c r="N95" s="15"/>
      <c r="O95" s="15"/>
      <c r="P95" s="15"/>
      <c r="Q95" s="33"/>
      <c r="R95" s="35"/>
      <c r="S95" s="34"/>
      <c r="T95" s="34"/>
      <c r="U95" s="32"/>
    </row>
    <row r="96" spans="1:21" x14ac:dyDescent="0.25">
      <c r="A96" s="37">
        <v>21750</v>
      </c>
      <c r="B96" s="44">
        <f t="shared" si="7"/>
        <v>2.1749999999999998</v>
      </c>
      <c r="C96" s="38">
        <v>0</v>
      </c>
      <c r="D96" s="39">
        <v>0</v>
      </c>
      <c r="E96" s="2">
        <f t="shared" si="8"/>
        <v>0</v>
      </c>
      <c r="F96" s="7">
        <f t="shared" si="9"/>
        <v>0</v>
      </c>
      <c r="G96" s="2">
        <f t="shared" si="10"/>
        <v>0</v>
      </c>
      <c r="H96" s="40">
        <v>0</v>
      </c>
      <c r="I96" s="7">
        <f t="shared" si="11"/>
        <v>0</v>
      </c>
      <c r="J96" s="7">
        <f t="shared" si="12"/>
        <v>0</v>
      </c>
      <c r="K96" s="40">
        <f t="shared" si="13"/>
        <v>0</v>
      </c>
      <c r="L96" s="32"/>
      <c r="M96" s="15"/>
      <c r="N96" s="15"/>
      <c r="O96" s="15"/>
      <c r="P96" s="15"/>
      <c r="Q96" s="33"/>
      <c r="R96" s="35"/>
      <c r="S96" s="34"/>
      <c r="T96" s="34"/>
      <c r="U96" s="32"/>
    </row>
    <row r="97" spans="1:21" x14ac:dyDescent="0.25">
      <c r="A97" s="37">
        <v>22000</v>
      </c>
      <c r="B97" s="44">
        <f t="shared" si="7"/>
        <v>2.2000000000000002</v>
      </c>
      <c r="C97" s="38">
        <v>0</v>
      </c>
      <c r="D97" s="39">
        <v>0</v>
      </c>
      <c r="E97" s="2">
        <f t="shared" si="8"/>
        <v>0</v>
      </c>
      <c r="F97" s="7">
        <f t="shared" si="9"/>
        <v>0</v>
      </c>
      <c r="G97" s="2">
        <f t="shared" si="10"/>
        <v>0</v>
      </c>
      <c r="H97" s="40">
        <v>0</v>
      </c>
      <c r="I97" s="7">
        <f t="shared" si="11"/>
        <v>0</v>
      </c>
      <c r="J97" s="7">
        <f t="shared" si="12"/>
        <v>0</v>
      </c>
      <c r="K97" s="40">
        <f t="shared" si="13"/>
        <v>0</v>
      </c>
      <c r="L97" s="32"/>
      <c r="M97" s="15"/>
      <c r="N97" s="15"/>
      <c r="O97" s="15"/>
      <c r="P97" s="15"/>
      <c r="Q97" s="33"/>
      <c r="R97" s="35"/>
      <c r="S97" s="34"/>
      <c r="T97" s="34"/>
      <c r="U97" s="32"/>
    </row>
    <row r="98" spans="1:21" x14ac:dyDescent="0.25">
      <c r="A98" s="37">
        <v>22250</v>
      </c>
      <c r="B98" s="44">
        <f t="shared" si="7"/>
        <v>2.2250000000000001</v>
      </c>
      <c r="C98" s="38">
        <v>0</v>
      </c>
      <c r="D98" s="39">
        <v>0</v>
      </c>
      <c r="E98" s="2">
        <f t="shared" si="8"/>
        <v>0</v>
      </c>
      <c r="F98" s="7">
        <f t="shared" si="9"/>
        <v>0</v>
      </c>
      <c r="G98" s="2">
        <f t="shared" si="10"/>
        <v>0</v>
      </c>
      <c r="H98" s="40">
        <v>0</v>
      </c>
      <c r="I98" s="7">
        <f t="shared" si="11"/>
        <v>0</v>
      </c>
      <c r="J98" s="7">
        <f t="shared" si="12"/>
        <v>0</v>
      </c>
      <c r="K98" s="40">
        <f t="shared" si="13"/>
        <v>0</v>
      </c>
      <c r="L98" s="32"/>
      <c r="M98" s="15"/>
      <c r="N98" s="15"/>
      <c r="O98" s="15"/>
      <c r="P98" s="15"/>
      <c r="Q98" s="33"/>
      <c r="R98" s="35"/>
      <c r="S98" s="34"/>
      <c r="T98" s="34"/>
      <c r="U98" s="32"/>
    </row>
    <row r="99" spans="1:21" x14ac:dyDescent="0.25">
      <c r="A99" s="37">
        <v>22500</v>
      </c>
      <c r="B99" s="44">
        <f t="shared" si="7"/>
        <v>2.25</v>
      </c>
      <c r="C99" s="38">
        <v>0</v>
      </c>
      <c r="D99" s="39">
        <v>0</v>
      </c>
      <c r="E99" s="2">
        <f t="shared" si="8"/>
        <v>0</v>
      </c>
      <c r="F99" s="7">
        <f t="shared" si="9"/>
        <v>0</v>
      </c>
      <c r="G99" s="2">
        <f t="shared" si="10"/>
        <v>0</v>
      </c>
      <c r="H99" s="40">
        <v>0</v>
      </c>
      <c r="I99" s="7">
        <f t="shared" si="11"/>
        <v>0</v>
      </c>
      <c r="J99" s="7">
        <f t="shared" si="12"/>
        <v>0</v>
      </c>
      <c r="K99" s="40">
        <f t="shared" si="13"/>
        <v>0</v>
      </c>
      <c r="L99" s="32"/>
      <c r="M99" s="15"/>
      <c r="N99" s="15"/>
      <c r="O99" s="15"/>
      <c r="P99" s="15"/>
      <c r="Q99" s="33"/>
      <c r="R99" s="35"/>
      <c r="S99" s="34"/>
      <c r="T99" s="34"/>
      <c r="U99" s="32"/>
    </row>
    <row r="100" spans="1:21" x14ac:dyDescent="0.25">
      <c r="A100" s="37">
        <v>22750</v>
      </c>
      <c r="B100" s="44">
        <f t="shared" si="7"/>
        <v>2.2749999999999999</v>
      </c>
      <c r="C100" s="38">
        <v>0</v>
      </c>
      <c r="D100" s="39">
        <v>0</v>
      </c>
      <c r="E100" s="2">
        <f t="shared" si="8"/>
        <v>0</v>
      </c>
      <c r="F100" s="7">
        <f t="shared" si="9"/>
        <v>0</v>
      </c>
      <c r="G100" s="2">
        <f t="shared" si="10"/>
        <v>0</v>
      </c>
      <c r="H100" s="40">
        <v>0</v>
      </c>
      <c r="I100" s="7">
        <f t="shared" si="11"/>
        <v>0</v>
      </c>
      <c r="J100" s="7">
        <f t="shared" si="12"/>
        <v>0</v>
      </c>
      <c r="K100" s="40">
        <f t="shared" si="13"/>
        <v>0</v>
      </c>
      <c r="L100" s="32"/>
      <c r="M100" s="15"/>
      <c r="N100" s="15"/>
      <c r="O100" s="15"/>
      <c r="P100" s="15"/>
      <c r="Q100" s="33"/>
      <c r="R100" s="35"/>
      <c r="S100" s="34"/>
      <c r="T100" s="34"/>
      <c r="U100" s="32"/>
    </row>
    <row r="101" spans="1:21" x14ac:dyDescent="0.25">
      <c r="A101" s="37">
        <v>23000</v>
      </c>
      <c r="B101" s="44">
        <f t="shared" si="7"/>
        <v>2.2999999999999998</v>
      </c>
      <c r="C101" s="38">
        <v>0</v>
      </c>
      <c r="D101" s="39">
        <v>0</v>
      </c>
      <c r="E101" s="2">
        <f t="shared" si="8"/>
        <v>0</v>
      </c>
      <c r="F101" s="7">
        <f t="shared" si="9"/>
        <v>0</v>
      </c>
      <c r="G101" s="2">
        <f t="shared" si="10"/>
        <v>0</v>
      </c>
      <c r="H101" s="40">
        <v>0</v>
      </c>
      <c r="I101" s="7">
        <f t="shared" si="11"/>
        <v>0</v>
      </c>
      <c r="J101" s="7">
        <f t="shared" si="12"/>
        <v>0</v>
      </c>
      <c r="K101" s="40">
        <f t="shared" si="13"/>
        <v>0</v>
      </c>
      <c r="L101" s="32"/>
      <c r="M101" s="15"/>
      <c r="N101" s="15"/>
      <c r="O101" s="15"/>
      <c r="P101" s="15"/>
      <c r="Q101" s="33"/>
      <c r="R101" s="35"/>
      <c r="S101" s="34"/>
      <c r="T101" s="34"/>
      <c r="U101" s="32"/>
    </row>
    <row r="102" spans="1:21" x14ac:dyDescent="0.25">
      <c r="A102" s="37">
        <v>23250</v>
      </c>
      <c r="B102" s="44">
        <f t="shared" si="7"/>
        <v>2.3250000000000002</v>
      </c>
      <c r="C102" s="38">
        <v>0</v>
      </c>
      <c r="D102" s="39">
        <v>0</v>
      </c>
      <c r="E102" s="2">
        <f t="shared" si="8"/>
        <v>0</v>
      </c>
      <c r="F102" s="7">
        <f t="shared" si="9"/>
        <v>0</v>
      </c>
      <c r="G102" s="2">
        <f t="shared" si="10"/>
        <v>0</v>
      </c>
      <c r="H102" s="40">
        <v>0</v>
      </c>
      <c r="I102" s="7">
        <f t="shared" si="11"/>
        <v>0</v>
      </c>
      <c r="J102" s="7">
        <f t="shared" si="12"/>
        <v>0</v>
      </c>
      <c r="K102" s="40">
        <f t="shared" si="13"/>
        <v>0</v>
      </c>
      <c r="L102" s="32"/>
      <c r="M102" s="15"/>
      <c r="N102" s="15"/>
      <c r="O102" s="15"/>
      <c r="P102" s="15"/>
      <c r="Q102" s="33"/>
      <c r="R102" s="35"/>
      <c r="S102" s="34"/>
      <c r="T102" s="34"/>
      <c r="U102" s="32"/>
    </row>
    <row r="103" spans="1:21" x14ac:dyDescent="0.25">
      <c r="A103" s="37">
        <v>23500</v>
      </c>
      <c r="B103" s="44">
        <f t="shared" si="7"/>
        <v>2.35</v>
      </c>
      <c r="C103" s="38">
        <v>0</v>
      </c>
      <c r="D103" s="39">
        <v>0</v>
      </c>
      <c r="E103" s="2">
        <f t="shared" si="8"/>
        <v>0</v>
      </c>
      <c r="F103" s="7">
        <f t="shared" si="9"/>
        <v>0</v>
      </c>
      <c r="G103" s="2">
        <f t="shared" si="10"/>
        <v>0</v>
      </c>
      <c r="H103" s="40">
        <v>0</v>
      </c>
      <c r="I103" s="7">
        <f t="shared" si="11"/>
        <v>0</v>
      </c>
      <c r="J103" s="7">
        <f t="shared" si="12"/>
        <v>0</v>
      </c>
      <c r="K103" s="40">
        <f t="shared" si="13"/>
        <v>0</v>
      </c>
      <c r="L103" s="32"/>
      <c r="M103" s="15"/>
      <c r="N103" s="15"/>
      <c r="O103" s="15"/>
      <c r="P103" s="15"/>
      <c r="Q103" s="33"/>
      <c r="R103" s="35"/>
      <c r="S103" s="34"/>
      <c r="T103" s="34"/>
      <c r="U103" s="32"/>
    </row>
    <row r="104" spans="1:21" x14ac:dyDescent="0.25">
      <c r="A104" s="37">
        <v>23750</v>
      </c>
      <c r="B104" s="44">
        <f t="shared" si="7"/>
        <v>2.375</v>
      </c>
      <c r="C104" s="38">
        <v>0</v>
      </c>
      <c r="D104" s="39">
        <v>0</v>
      </c>
      <c r="E104" s="2">
        <f t="shared" si="8"/>
        <v>0</v>
      </c>
      <c r="F104" s="7">
        <f t="shared" si="9"/>
        <v>0</v>
      </c>
      <c r="G104" s="2">
        <f t="shared" si="10"/>
        <v>0</v>
      </c>
      <c r="H104" s="40">
        <v>0</v>
      </c>
      <c r="I104" s="7">
        <f t="shared" si="11"/>
        <v>0</v>
      </c>
      <c r="J104" s="7">
        <f t="shared" si="12"/>
        <v>0</v>
      </c>
      <c r="K104" s="40">
        <f t="shared" si="13"/>
        <v>0</v>
      </c>
      <c r="L104" s="32"/>
      <c r="M104" s="15"/>
      <c r="N104" s="15"/>
      <c r="O104" s="15"/>
      <c r="P104" s="15"/>
      <c r="Q104" s="33"/>
      <c r="R104" s="35"/>
      <c r="S104" s="34"/>
      <c r="T104" s="34"/>
      <c r="U104" s="32"/>
    </row>
    <row r="105" spans="1:21" x14ac:dyDescent="0.25">
      <c r="A105" s="37">
        <v>24000</v>
      </c>
      <c r="B105" s="44">
        <f t="shared" si="7"/>
        <v>2.4</v>
      </c>
      <c r="C105" s="38">
        <v>0</v>
      </c>
      <c r="D105" s="39">
        <v>0</v>
      </c>
      <c r="E105" s="2">
        <f t="shared" si="8"/>
        <v>0</v>
      </c>
      <c r="F105" s="7">
        <f t="shared" si="9"/>
        <v>0</v>
      </c>
      <c r="G105" s="2">
        <f t="shared" si="10"/>
        <v>0</v>
      </c>
      <c r="H105" s="40">
        <v>0</v>
      </c>
      <c r="I105" s="7">
        <f t="shared" si="11"/>
        <v>0</v>
      </c>
      <c r="J105" s="7">
        <f t="shared" si="12"/>
        <v>0</v>
      </c>
      <c r="K105" s="40">
        <f t="shared" si="13"/>
        <v>0</v>
      </c>
      <c r="L105" s="32"/>
      <c r="M105" s="15"/>
      <c r="N105" s="15"/>
      <c r="O105" s="15"/>
      <c r="P105" s="15"/>
      <c r="Q105" s="33"/>
      <c r="R105" s="35"/>
      <c r="S105" s="34"/>
      <c r="T105" s="34"/>
      <c r="U105" s="32"/>
    </row>
    <row r="106" spans="1:21" x14ac:dyDescent="0.25">
      <c r="A106" s="37">
        <v>24250</v>
      </c>
      <c r="B106" s="44">
        <f t="shared" si="7"/>
        <v>2.4249999999999998</v>
      </c>
      <c r="C106" s="38">
        <v>0</v>
      </c>
      <c r="D106" s="39">
        <v>0</v>
      </c>
      <c r="E106" s="2">
        <f t="shared" si="8"/>
        <v>0</v>
      </c>
      <c r="F106" s="7">
        <f t="shared" si="9"/>
        <v>0</v>
      </c>
      <c r="G106" s="2">
        <f t="shared" si="10"/>
        <v>0</v>
      </c>
      <c r="H106" s="40">
        <v>0</v>
      </c>
      <c r="I106" s="7">
        <f t="shared" si="11"/>
        <v>0</v>
      </c>
      <c r="J106" s="7">
        <f t="shared" si="12"/>
        <v>0</v>
      </c>
      <c r="K106" s="40">
        <f t="shared" si="13"/>
        <v>0</v>
      </c>
      <c r="L106" s="32"/>
      <c r="M106" s="15"/>
      <c r="N106" s="15"/>
      <c r="O106" s="15"/>
      <c r="P106" s="15"/>
      <c r="Q106" s="33"/>
      <c r="R106" s="35"/>
      <c r="S106" s="34"/>
      <c r="T106" s="34"/>
      <c r="U106" s="32"/>
    </row>
    <row r="107" spans="1:21" x14ac:dyDescent="0.25">
      <c r="A107" s="37">
        <v>24500</v>
      </c>
      <c r="B107" s="44">
        <f t="shared" si="7"/>
        <v>2.4500000000000002</v>
      </c>
      <c r="C107" s="38">
        <v>0</v>
      </c>
      <c r="D107" s="39">
        <v>0</v>
      </c>
      <c r="E107" s="2">
        <f t="shared" si="8"/>
        <v>0</v>
      </c>
      <c r="F107" s="7">
        <f t="shared" si="9"/>
        <v>0</v>
      </c>
      <c r="G107" s="2">
        <f t="shared" si="10"/>
        <v>0</v>
      </c>
      <c r="H107" s="40">
        <v>0</v>
      </c>
      <c r="I107" s="7">
        <f t="shared" si="11"/>
        <v>0</v>
      </c>
      <c r="J107" s="7">
        <f t="shared" si="12"/>
        <v>0</v>
      </c>
      <c r="K107" s="40">
        <f t="shared" si="13"/>
        <v>0</v>
      </c>
      <c r="L107" s="32"/>
      <c r="M107" s="15"/>
      <c r="N107" s="15"/>
      <c r="O107" s="15"/>
      <c r="P107" s="15"/>
      <c r="Q107" s="33"/>
      <c r="R107" s="35"/>
      <c r="S107" s="34"/>
      <c r="T107" s="34"/>
      <c r="U107" s="32"/>
    </row>
    <row r="108" spans="1:21" x14ac:dyDescent="0.25">
      <c r="A108" s="37">
        <v>24750</v>
      </c>
      <c r="B108" s="44">
        <f t="shared" si="7"/>
        <v>2.4750000000000001</v>
      </c>
      <c r="C108" s="38">
        <v>0</v>
      </c>
      <c r="D108" s="39">
        <v>0</v>
      </c>
      <c r="E108" s="2">
        <f t="shared" si="8"/>
        <v>0</v>
      </c>
      <c r="F108" s="7">
        <f t="shared" si="9"/>
        <v>0</v>
      </c>
      <c r="G108" s="2">
        <f t="shared" si="10"/>
        <v>0</v>
      </c>
      <c r="H108" s="40">
        <v>0</v>
      </c>
      <c r="I108" s="7">
        <f t="shared" si="11"/>
        <v>0</v>
      </c>
      <c r="J108" s="7">
        <f t="shared" si="12"/>
        <v>0</v>
      </c>
      <c r="K108" s="40">
        <f t="shared" si="13"/>
        <v>0</v>
      </c>
      <c r="L108" s="32"/>
      <c r="M108" s="15"/>
      <c r="N108" s="15"/>
      <c r="O108" s="15"/>
      <c r="P108" s="15"/>
      <c r="Q108" s="33"/>
      <c r="R108" s="35"/>
      <c r="S108" s="34"/>
      <c r="T108" s="34"/>
      <c r="U108" s="32"/>
    </row>
    <row r="109" spans="1:21" x14ac:dyDescent="0.25">
      <c r="A109" s="37">
        <v>25000</v>
      </c>
      <c r="B109" s="44">
        <f t="shared" si="7"/>
        <v>2.5</v>
      </c>
      <c r="C109" s="38">
        <v>0</v>
      </c>
      <c r="D109" s="39">
        <v>0</v>
      </c>
      <c r="E109" s="2">
        <f t="shared" si="8"/>
        <v>0</v>
      </c>
      <c r="F109" s="7">
        <f t="shared" si="9"/>
        <v>0</v>
      </c>
      <c r="G109" s="2">
        <f t="shared" si="10"/>
        <v>0</v>
      </c>
      <c r="H109" s="40">
        <v>0</v>
      </c>
      <c r="I109" s="7">
        <f t="shared" si="11"/>
        <v>0</v>
      </c>
      <c r="J109" s="7">
        <f t="shared" si="12"/>
        <v>0</v>
      </c>
      <c r="K109" s="40">
        <f t="shared" si="13"/>
        <v>0</v>
      </c>
      <c r="L109" s="32"/>
      <c r="M109" s="15"/>
      <c r="N109" s="15"/>
      <c r="O109" s="15"/>
      <c r="P109" s="15"/>
      <c r="Q109" s="33"/>
      <c r="R109" s="35"/>
      <c r="S109" s="34"/>
      <c r="T109" s="34"/>
      <c r="U109" s="32"/>
    </row>
    <row r="110" spans="1:2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1:2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1:2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1:2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:2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1:2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2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:2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:2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:2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1:2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1:2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1:2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1:2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1:2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:2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1:2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1:2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:2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:2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1:2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:2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1:2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1:2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1:2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1:2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1:2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:2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1:2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1:2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1:2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1:2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1:2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1:2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1:2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1:2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1:2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1:2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1:2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1:2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1:2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1:2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spans="1:2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1:2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1:2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1:2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1:2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1:2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1:2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1:2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1:2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1:2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1:2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1:2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1:2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1:2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1:2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1:2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1:2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1:2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1:2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1:2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1:2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1:2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1:2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1:2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1:2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1:2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1:2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1:2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1:2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1:2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1:2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1:2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1:2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1:2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1:2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1:2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1:2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1:2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1:2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1:2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1:2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1:2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1:2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1:2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1:2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1:2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1:2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1:2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1:2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spans="1:2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1:2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1:2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spans="1:2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spans="1:2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spans="1:2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1:2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spans="1:2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1:2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spans="1:2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1:2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1:2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1:2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1:2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1:2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1:2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1:2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spans="1:2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spans="1:2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spans="1:2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spans="1:2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spans="1:2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1:2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spans="1:2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</row>
    <row r="251" spans="1:2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</row>
    <row r="252" spans="1:2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</row>
    <row r="253" spans="1:2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4" spans="1:2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spans="1:2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spans="1:2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spans="1:2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</row>
    <row r="258" spans="1:2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</row>
    <row r="259" spans="1:2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spans="1:2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spans="1:2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</row>
    <row r="262" spans="1:2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</row>
    <row r="263" spans="1:2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</row>
    <row r="264" spans="1:2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spans="1:2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spans="1:2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spans="1:2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</row>
    <row r="268" spans="1:2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</row>
    <row r="269" spans="1:2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spans="1:2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spans="1:2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</row>
    <row r="272" spans="1:2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</row>
    <row r="273" spans="1:2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spans="1:2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spans="1:2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</row>
    <row r="276" spans="1:2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</row>
    <row r="277" spans="1:2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</row>
    <row r="278" spans="1:2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spans="1:2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</row>
    <row r="280" spans="1:2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</row>
    <row r="281" spans="1:2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spans="1:2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</row>
    <row r="283" spans="1:2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</row>
    <row r="284" spans="1:2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</row>
    <row r="285" spans="1:2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spans="1:2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spans="1:2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spans="1:2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</row>
    <row r="289" spans="1:2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spans="1:2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</row>
    <row r="291" spans="1:2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spans="1:2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</row>
    <row r="293" spans="1:2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</row>
    <row r="294" spans="1:2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</row>
    <row r="295" spans="1:2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</row>
    <row r="296" spans="1:2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</row>
    <row r="297" spans="1:2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</row>
    <row r="298" spans="1:2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</row>
    <row r="299" spans="1:2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</row>
    <row r="300" spans="1:2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</row>
    <row r="301" spans="1:2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1:2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spans="1:2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spans="1:2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spans="1:2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spans="1:2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</row>
    <row r="307" spans="1:2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spans="1:2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</row>
    <row r="309" spans="1:2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spans="1:2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</row>
    <row r="311" spans="1:2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</row>
    <row r="312" spans="1:2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</row>
    <row r="313" spans="1:2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</row>
    <row r="314" spans="1:2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spans="1:2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spans="1:2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spans="1:2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spans="1:2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spans="1:2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</row>
    <row r="320" spans="1:2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spans="1:2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</row>
    <row r="322" spans="1:2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</row>
    <row r="323" spans="1:2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</row>
    <row r="324" spans="1:2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</row>
    <row r="325" spans="1:2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</row>
    <row r="326" spans="1:2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</row>
    <row r="327" spans="1:2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</row>
    <row r="328" spans="1:2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</row>
    <row r="329" spans="1:2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</row>
    <row r="330" spans="1:2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</row>
    <row r="331" spans="1:2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</row>
    <row r="332" spans="1:2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</row>
    <row r="333" spans="1:2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</row>
    <row r="334" spans="1:2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</row>
    <row r="335" spans="1:2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</row>
    <row r="336" spans="1:2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</row>
    <row r="337" spans="1:2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</row>
    <row r="338" spans="1:2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</row>
    <row r="339" spans="1:2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</row>
    <row r="340" spans="1:2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</row>
    <row r="341" spans="1:2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</row>
    <row r="342" spans="1:2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</row>
    <row r="343" spans="1:2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</row>
    <row r="344" spans="1:2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</row>
    <row r="345" spans="1:2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</row>
    <row r="346" spans="1:2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</row>
    <row r="347" spans="1:2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</row>
    <row r="348" spans="1:2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</row>
    <row r="349" spans="1:2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</row>
    <row r="350" spans="1:2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</row>
    <row r="351" spans="1:2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</row>
    <row r="352" spans="1:2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</row>
    <row r="353" spans="1:2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</row>
    <row r="354" spans="1:2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</row>
    <row r="355" spans="1:2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</row>
    <row r="356" spans="1:2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</row>
    <row r="357" spans="1:2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</row>
    <row r="358" spans="1:2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</row>
    <row r="359" spans="1:2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</row>
    <row r="360" spans="1:2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</row>
    <row r="361" spans="1:2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</row>
    <row r="362" spans="1:2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</row>
    <row r="363" spans="1:2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</row>
    <row r="364" spans="1:2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</row>
    <row r="365" spans="1:2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</row>
    <row r="366" spans="1:2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</row>
    <row r="367" spans="1:2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</row>
    <row r="368" spans="1:2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</row>
    <row r="369" spans="1:2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</row>
    <row r="370" spans="1:2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</row>
    <row r="371" spans="1:2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</row>
    <row r="372" spans="1:2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</row>
    <row r="373" spans="1:2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</row>
    <row r="374" spans="1:2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</row>
    <row r="375" spans="1:2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</row>
    <row r="376" spans="1:2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</row>
    <row r="377" spans="1:2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</row>
    <row r="378" spans="1:2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</row>
    <row r="379" spans="1:2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</row>
    <row r="380" spans="1:2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</row>
    <row r="381" spans="1:2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</row>
    <row r="382" spans="1:2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</row>
    <row r="383" spans="1:2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</row>
    <row r="384" spans="1:2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  <row r="395" spans="1:2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</row>
    <row r="396" spans="1:2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</row>
    <row r="397" spans="1:2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</row>
    <row r="398" spans="1:2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</row>
    <row r="399" spans="1:2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</row>
    <row r="400" spans="1:2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</row>
    <row r="401" spans="1:2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</row>
    <row r="402" spans="1:2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</row>
    <row r="403" spans="1:2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</row>
    <row r="404" spans="1:2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</row>
    <row r="405" spans="1:2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</row>
    <row r="406" spans="1:2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</row>
    <row r="407" spans="1:2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</row>
    <row r="408" spans="1:2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</row>
    <row r="409" spans="1:2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</row>
    <row r="410" spans="1:2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</row>
    <row r="411" spans="1:2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</row>
    <row r="412" spans="1:2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</row>
    <row r="413" spans="1:2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</row>
    <row r="414" spans="1:2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</row>
    <row r="415" spans="1:2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</row>
    <row r="416" spans="1:2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</row>
    <row r="417" spans="1:2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</row>
    <row r="418" spans="1:2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</row>
    <row r="419" spans="1:2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</row>
    <row r="420" spans="1:2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</row>
    <row r="421" spans="1:2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</row>
    <row r="422" spans="1:2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</row>
    <row r="423" spans="1:2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 spans="1:2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1:2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5"/>
  <sheetViews>
    <sheetView workbookViewId="0">
      <selection activeCell="O14" sqref="O14"/>
    </sheetView>
  </sheetViews>
  <sheetFormatPr baseColWidth="10" defaultRowHeight="15" x14ac:dyDescent="0.25"/>
  <cols>
    <col min="1" max="1" width="11.42578125" style="5"/>
    <col min="2" max="2" width="9.42578125" style="5" customWidth="1"/>
    <col min="3" max="3" width="10.5703125" style="5" customWidth="1"/>
    <col min="4" max="4" width="9.85546875" style="5" customWidth="1"/>
    <col min="5" max="5" width="9.28515625" style="5" customWidth="1"/>
    <col min="6" max="6" width="10.42578125" style="5" customWidth="1"/>
    <col min="7" max="7" width="8" style="5" customWidth="1"/>
    <col min="8" max="8" width="9.85546875" style="5" customWidth="1"/>
    <col min="9" max="9" width="10.7109375" style="5" customWidth="1"/>
    <col min="10" max="10" width="11.42578125" style="5"/>
    <col min="11" max="11" width="11.140625" style="5" customWidth="1"/>
    <col min="12" max="12" width="3.42578125" style="5" customWidth="1"/>
    <col min="13" max="13" width="3.5703125" style="5" customWidth="1"/>
    <col min="14" max="14" width="13" style="5" customWidth="1"/>
    <col min="15" max="15" width="10.7109375" style="5" customWidth="1"/>
    <col min="16" max="16" width="12.140625" style="5" customWidth="1"/>
    <col min="17" max="17" width="8.140625" style="5" customWidth="1"/>
    <col min="18" max="18" width="9" style="5" customWidth="1"/>
    <col min="19" max="19" width="11.42578125" style="5"/>
    <col min="20" max="20" width="7.85546875" style="5" customWidth="1"/>
    <col min="21" max="21" width="11" style="5" customWidth="1"/>
    <col min="22" max="16384" width="11.42578125" style="5"/>
  </cols>
  <sheetData>
    <row r="1" spans="1:21" x14ac:dyDescent="0.25">
      <c r="A1" s="10" t="s">
        <v>21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0"/>
      <c r="P1" s="11"/>
      <c r="Q1" s="10"/>
      <c r="R1" s="12"/>
      <c r="S1" s="10"/>
      <c r="T1" s="10"/>
      <c r="U1" s="10"/>
    </row>
    <row r="2" spans="1:21" x14ac:dyDescent="0.25">
      <c r="A2" s="13" t="s">
        <v>0</v>
      </c>
      <c r="B2" s="13" t="s">
        <v>1</v>
      </c>
      <c r="C2" s="14">
        <v>8.4817000000000006E+22</v>
      </c>
      <c r="D2" s="15"/>
      <c r="E2" s="15"/>
      <c r="F2" s="15"/>
      <c r="G2" s="16"/>
      <c r="H2" s="11" t="s">
        <v>22</v>
      </c>
      <c r="I2" s="11"/>
      <c r="J2" s="16"/>
      <c r="K2" s="16"/>
      <c r="L2" s="16"/>
      <c r="M2" s="16"/>
      <c r="N2" s="16"/>
      <c r="O2" s="15"/>
      <c r="P2" s="16"/>
      <c r="Q2" s="15"/>
      <c r="R2" s="17"/>
      <c r="S2" s="15"/>
      <c r="T2" s="15"/>
      <c r="U2" s="15"/>
    </row>
    <row r="3" spans="1:21" x14ac:dyDescent="0.25">
      <c r="A3" s="15"/>
      <c r="B3" s="15"/>
      <c r="C3" s="15"/>
      <c r="D3" s="15"/>
      <c r="E3" s="15"/>
      <c r="F3" s="15"/>
      <c r="G3" s="16"/>
      <c r="H3" s="11" t="s">
        <v>14</v>
      </c>
      <c r="I3" s="11"/>
      <c r="J3" s="16"/>
      <c r="K3" s="16"/>
      <c r="L3" s="16"/>
      <c r="M3" s="16"/>
      <c r="N3" s="16"/>
      <c r="O3" s="15"/>
      <c r="P3" s="16"/>
      <c r="Q3" s="15"/>
      <c r="R3" s="17"/>
      <c r="S3" s="15"/>
      <c r="T3" s="15"/>
      <c r="U3" s="15"/>
    </row>
    <row r="4" spans="1:21" x14ac:dyDescent="0.25">
      <c r="A4" s="18" t="s">
        <v>23</v>
      </c>
      <c r="B4" s="18" t="s">
        <v>3</v>
      </c>
      <c r="C4" s="18">
        <v>5</v>
      </c>
      <c r="D4" s="19"/>
      <c r="E4" s="19"/>
      <c r="F4" s="15"/>
      <c r="G4" s="16"/>
      <c r="H4" s="11" t="s">
        <v>10</v>
      </c>
      <c r="I4" s="11"/>
      <c r="J4" s="16"/>
      <c r="K4" s="16"/>
      <c r="L4" s="16"/>
      <c r="M4" s="16"/>
      <c r="N4" s="16"/>
      <c r="O4" s="15"/>
      <c r="P4" s="16"/>
      <c r="Q4" s="15"/>
      <c r="R4" s="17"/>
      <c r="S4" s="15"/>
      <c r="T4" s="15"/>
      <c r="U4" s="15"/>
    </row>
    <row r="5" spans="1:21" x14ac:dyDescent="0.25">
      <c r="A5" s="18" t="s">
        <v>2</v>
      </c>
      <c r="B5" s="18" t="s">
        <v>19</v>
      </c>
      <c r="C5" s="20">
        <v>2659344483828438</v>
      </c>
      <c r="D5" s="21"/>
      <c r="E5" s="21"/>
      <c r="F5" s="15"/>
      <c r="G5" s="16"/>
      <c r="H5" s="11" t="s">
        <v>17</v>
      </c>
      <c r="I5" s="11"/>
      <c r="J5" s="16"/>
      <c r="K5" s="16"/>
      <c r="L5" s="16"/>
      <c r="M5" s="16"/>
      <c r="N5" s="16"/>
      <c r="O5" s="15"/>
      <c r="P5" s="16"/>
      <c r="Q5" s="15"/>
      <c r="R5" s="17"/>
      <c r="S5" s="15"/>
      <c r="T5" s="15"/>
      <c r="U5" s="15"/>
    </row>
    <row r="6" spans="1:21" x14ac:dyDescent="0.25">
      <c r="A6" s="15"/>
      <c r="B6" s="15"/>
      <c r="C6" s="15"/>
      <c r="D6" s="15"/>
      <c r="E6" s="15"/>
      <c r="F6" s="15"/>
      <c r="G6" s="16"/>
      <c r="H6" s="11" t="s">
        <v>18</v>
      </c>
      <c r="I6" s="11"/>
      <c r="J6" s="16"/>
      <c r="K6" s="16"/>
      <c r="L6" s="16"/>
      <c r="M6" s="16"/>
      <c r="N6" s="16"/>
      <c r="O6" s="15"/>
      <c r="P6" s="16"/>
      <c r="Q6" s="15"/>
      <c r="R6" s="17"/>
      <c r="S6" s="15"/>
      <c r="T6" s="15"/>
      <c r="U6" s="15"/>
    </row>
    <row r="7" spans="1:21" x14ac:dyDescent="0.25">
      <c r="A7" s="22" t="s">
        <v>49</v>
      </c>
      <c r="B7" s="23" t="s">
        <v>20</v>
      </c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5"/>
      <c r="P7" s="16"/>
      <c r="Q7" s="15"/>
      <c r="R7" s="17"/>
      <c r="S7" s="15"/>
      <c r="T7" s="15"/>
      <c r="U7" s="15"/>
    </row>
    <row r="8" spans="1:21" ht="64.5" customHeight="1" x14ac:dyDescent="0.25">
      <c r="A8" s="24" t="s">
        <v>4</v>
      </c>
      <c r="B8" s="24" t="s">
        <v>5</v>
      </c>
      <c r="C8" s="24" t="s">
        <v>6</v>
      </c>
      <c r="D8" s="24" t="s">
        <v>16</v>
      </c>
      <c r="E8" s="24" t="s">
        <v>8</v>
      </c>
      <c r="F8" s="24" t="s">
        <v>9</v>
      </c>
      <c r="G8" s="25" t="s">
        <v>7</v>
      </c>
      <c r="H8" s="25" t="s">
        <v>31</v>
      </c>
      <c r="I8" s="25" t="s">
        <v>32</v>
      </c>
      <c r="J8" s="25" t="s">
        <v>13</v>
      </c>
      <c r="K8" s="25" t="s">
        <v>35</v>
      </c>
      <c r="L8" s="26"/>
      <c r="M8" s="26"/>
      <c r="N8" s="26"/>
      <c r="O8" s="19"/>
      <c r="P8" s="26"/>
      <c r="Q8" s="41"/>
      <c r="R8" s="42"/>
      <c r="S8" s="43"/>
      <c r="T8" s="23"/>
      <c r="U8" s="15"/>
    </row>
    <row r="9" spans="1:21" x14ac:dyDescent="0.25">
      <c r="A9" s="27"/>
      <c r="B9" s="27"/>
      <c r="C9" s="27"/>
      <c r="D9" s="28"/>
      <c r="E9" s="15"/>
      <c r="F9" s="15"/>
      <c r="G9" s="16"/>
      <c r="H9" s="16"/>
      <c r="I9" s="16"/>
      <c r="J9" s="16"/>
      <c r="K9" s="16"/>
      <c r="L9" s="16"/>
      <c r="M9" s="16"/>
      <c r="N9" s="16"/>
      <c r="O9" s="15"/>
      <c r="P9" s="16"/>
      <c r="Q9" s="29"/>
      <c r="R9" s="30"/>
      <c r="S9" s="29"/>
      <c r="T9" s="29"/>
      <c r="U9" s="15"/>
    </row>
    <row r="10" spans="1:21" x14ac:dyDescent="0.25">
      <c r="A10" s="40">
        <v>200.01</v>
      </c>
      <c r="B10" s="44">
        <f>A10/10000</f>
        <v>2.0000999999999998E-2</v>
      </c>
      <c r="C10" s="7">
        <v>2.3992300000000001E-2</v>
      </c>
      <c r="D10" s="2">
        <v>0.35207100000000002</v>
      </c>
      <c r="E10" s="2">
        <f>C10+D10</f>
        <v>0.37606330000000004</v>
      </c>
      <c r="F10" s="7">
        <f>E10/0.00000001</f>
        <v>37606330</v>
      </c>
      <c r="G10" s="2">
        <f>F10*C$5/C$2</f>
        <v>1.1791054416276443</v>
      </c>
      <c r="H10" s="7">
        <v>40.000999999999998</v>
      </c>
      <c r="I10" s="7">
        <f>H10/100000000</f>
        <v>4.0000999999999999E-7</v>
      </c>
      <c r="J10" s="7">
        <f>H10*C$5/C$2</f>
        <v>1.2541877064458933E-6</v>
      </c>
      <c r="K10" s="40">
        <f>J10*1000000</f>
        <v>1.2541877064458933</v>
      </c>
      <c r="L10" s="32"/>
      <c r="M10" s="16"/>
      <c r="O10" s="5" t="s">
        <v>29</v>
      </c>
      <c r="P10" s="5" t="s">
        <v>33</v>
      </c>
      <c r="Q10" s="33"/>
      <c r="R10" s="35"/>
      <c r="S10" s="34"/>
      <c r="T10" s="34"/>
      <c r="U10" s="32"/>
    </row>
    <row r="11" spans="1:21" x14ac:dyDescent="0.25">
      <c r="A11" s="40">
        <v>400.01</v>
      </c>
      <c r="B11" s="44">
        <f t="shared" ref="B11:B74" si="0">A11/10000</f>
        <v>4.0001000000000002E-2</v>
      </c>
      <c r="C11" s="7">
        <v>2.55838E-2</v>
      </c>
      <c r="D11" s="2">
        <v>0.37245</v>
      </c>
      <c r="E11" s="2">
        <f t="shared" ref="E11:E74" si="1">C11+D11</f>
        <v>0.39803379999999999</v>
      </c>
      <c r="F11" s="7">
        <f t="shared" ref="F11:F74" si="2">E11/0.00000001</f>
        <v>39803380</v>
      </c>
      <c r="G11" s="2">
        <f t="shared" ref="G11:G74" si="3">F11*C$5/C$2</f>
        <v>1.247991546986184</v>
      </c>
      <c r="H11" s="7">
        <v>110</v>
      </c>
      <c r="I11" s="7">
        <f t="shared" ref="I11:I74" si="4">H11/100000000</f>
        <v>1.1000000000000001E-6</v>
      </c>
      <c r="J11" s="7">
        <f t="shared" ref="J11:J74" si="5">H11*C$5/C$2</f>
        <v>3.4489299694769701E-6</v>
      </c>
      <c r="K11" s="40">
        <f t="shared" ref="K11:K74" si="6">J11*1000000</f>
        <v>3.4489299694769699</v>
      </c>
      <c r="L11" s="32"/>
      <c r="M11" s="15"/>
      <c r="O11" s="7">
        <v>2660000000000000</v>
      </c>
      <c r="P11" s="7">
        <f>O11/O13</f>
        <v>1454835694099757.8</v>
      </c>
      <c r="Q11" s="33"/>
      <c r="R11" s="35"/>
      <c r="S11" s="34"/>
      <c r="T11" s="34"/>
      <c r="U11" s="32"/>
    </row>
    <row r="12" spans="1:21" x14ac:dyDescent="0.25">
      <c r="A12" s="40">
        <v>600.01</v>
      </c>
      <c r="B12" s="44">
        <f t="shared" si="0"/>
        <v>6.0000999999999999E-2</v>
      </c>
      <c r="C12" s="7">
        <v>2.6107100000000001E-2</v>
      </c>
      <c r="D12" s="2">
        <v>0.38895000000000002</v>
      </c>
      <c r="E12" s="2">
        <f t="shared" si="1"/>
        <v>0.41505710000000001</v>
      </c>
      <c r="F12" s="7">
        <f t="shared" si="2"/>
        <v>41505710</v>
      </c>
      <c r="G12" s="2">
        <f t="shared" si="3"/>
        <v>1.3013662465765452</v>
      </c>
      <c r="H12" s="7">
        <v>230</v>
      </c>
      <c r="I12" s="7">
        <f t="shared" si="4"/>
        <v>2.3E-6</v>
      </c>
      <c r="J12" s="7">
        <f t="shared" si="5"/>
        <v>7.2113990270882109E-6</v>
      </c>
      <c r="K12" s="40">
        <f t="shared" si="6"/>
        <v>7.2113990270882109</v>
      </c>
      <c r="L12" s="32"/>
      <c r="M12" s="15"/>
      <c r="O12" s="5" t="s">
        <v>26</v>
      </c>
      <c r="Q12" s="33"/>
      <c r="R12" s="35"/>
      <c r="S12" s="34"/>
      <c r="T12" s="34"/>
      <c r="U12" s="32"/>
    </row>
    <row r="13" spans="1:21" x14ac:dyDescent="0.25">
      <c r="A13" s="40">
        <v>800.01</v>
      </c>
      <c r="B13" s="44">
        <f t="shared" si="0"/>
        <v>8.0001000000000003E-2</v>
      </c>
      <c r="C13" s="7">
        <v>2.6453000000000001E-2</v>
      </c>
      <c r="D13" s="2">
        <v>0.40803699999999998</v>
      </c>
      <c r="E13" s="2">
        <f t="shared" si="1"/>
        <v>0.43448999999999999</v>
      </c>
      <c r="F13" s="7">
        <f t="shared" si="2"/>
        <v>43449000</v>
      </c>
      <c r="G13" s="2">
        <f t="shared" si="3"/>
        <v>1.3622959840345896</v>
      </c>
      <c r="H13" s="7">
        <v>270.01</v>
      </c>
      <c r="I13" s="7">
        <f t="shared" si="4"/>
        <v>2.7000999999999998E-6</v>
      </c>
      <c r="J13" s="7">
        <f t="shared" si="5"/>
        <v>8.4658689187134226E-6</v>
      </c>
      <c r="K13" s="40">
        <f t="shared" si="6"/>
        <v>8.4658689187134222</v>
      </c>
      <c r="L13" s="32"/>
      <c r="M13" s="15"/>
      <c r="N13" s="5" t="s">
        <v>25</v>
      </c>
      <c r="O13" s="44">
        <f>AVERAGE(G10:G59)</f>
        <v>1.8283851645845064</v>
      </c>
      <c r="P13" s="2">
        <f>O13*P11/O11</f>
        <v>1</v>
      </c>
      <c r="Q13" s="33"/>
      <c r="R13" s="35"/>
      <c r="S13" s="50">
        <v>1</v>
      </c>
      <c r="T13" s="50">
        <v>0</v>
      </c>
      <c r="U13" s="32"/>
    </row>
    <row r="14" spans="1:21" x14ac:dyDescent="0.25">
      <c r="A14" s="40">
        <v>1000.01</v>
      </c>
      <c r="B14" s="44">
        <f t="shared" si="0"/>
        <v>0.10000099999999999</v>
      </c>
      <c r="C14" s="7">
        <v>2.5743100000000001E-2</v>
      </c>
      <c r="D14" s="2">
        <v>0.41759499999999999</v>
      </c>
      <c r="E14" s="2">
        <f t="shared" si="1"/>
        <v>0.44333810000000001</v>
      </c>
      <c r="F14" s="7">
        <f t="shared" si="2"/>
        <v>44333810</v>
      </c>
      <c r="G14" s="2">
        <f t="shared" si="3"/>
        <v>1.390038236091798</v>
      </c>
      <c r="H14" s="7">
        <v>420.01</v>
      </c>
      <c r="I14" s="7">
        <f t="shared" si="4"/>
        <v>4.2000999999999998E-6</v>
      </c>
      <c r="J14" s="7">
        <f t="shared" si="5"/>
        <v>1.3168955240727474E-5</v>
      </c>
      <c r="K14" s="40">
        <f t="shared" si="6"/>
        <v>13.168955240727474</v>
      </c>
      <c r="L14" s="32"/>
      <c r="M14" s="15"/>
      <c r="N14" s="5" t="s">
        <v>34</v>
      </c>
      <c r="O14" s="2">
        <f>AVERAGE(K10:K59)</f>
        <v>311.26191080126483</v>
      </c>
      <c r="P14" s="2">
        <f>O14*P11/O11</f>
        <v>170.23869851405075</v>
      </c>
      <c r="Q14" s="33"/>
      <c r="R14" s="35"/>
      <c r="S14" s="50">
        <v>1</v>
      </c>
      <c r="T14" s="50">
        <v>800</v>
      </c>
      <c r="U14" s="32"/>
    </row>
    <row r="15" spans="1:21" x14ac:dyDescent="0.25">
      <c r="A15" s="40">
        <v>1200.01</v>
      </c>
      <c r="B15" s="44">
        <f t="shared" si="0"/>
        <v>0.120001</v>
      </c>
      <c r="C15" s="7">
        <v>2.4465600000000001E-2</v>
      </c>
      <c r="D15" s="2">
        <v>0.43774200000000002</v>
      </c>
      <c r="E15" s="2">
        <f t="shared" si="1"/>
        <v>0.4622076</v>
      </c>
      <c r="F15" s="7">
        <f t="shared" si="2"/>
        <v>46220760</v>
      </c>
      <c r="G15" s="2">
        <f t="shared" si="3"/>
        <v>1.4492014943272942</v>
      </c>
      <c r="H15" s="7">
        <v>350.01</v>
      </c>
      <c r="I15" s="7">
        <f t="shared" si="4"/>
        <v>3.5000999999999997E-6</v>
      </c>
      <c r="J15" s="7">
        <f t="shared" si="5"/>
        <v>1.0974181623787584E-5</v>
      </c>
      <c r="K15" s="40">
        <f t="shared" si="6"/>
        <v>10.974181623787583</v>
      </c>
      <c r="L15" s="32"/>
      <c r="M15" s="15"/>
      <c r="O15" s="2"/>
      <c r="P15" s="2"/>
      <c r="Q15" s="33"/>
      <c r="R15" s="35"/>
      <c r="S15" s="34"/>
      <c r="T15" s="34"/>
      <c r="U15" s="32"/>
    </row>
    <row r="16" spans="1:21" x14ac:dyDescent="0.25">
      <c r="A16" s="40">
        <v>1400.01</v>
      </c>
      <c r="B16" s="44">
        <f t="shared" si="0"/>
        <v>0.14000099999999999</v>
      </c>
      <c r="C16" s="7">
        <v>2.4673899999999999E-2</v>
      </c>
      <c r="D16" s="2">
        <v>0.44972099999999998</v>
      </c>
      <c r="E16" s="2">
        <f t="shared" si="1"/>
        <v>0.47439489999999995</v>
      </c>
      <c r="F16" s="7">
        <f t="shared" si="2"/>
        <v>47439489.999999993</v>
      </c>
      <c r="G16" s="2">
        <f t="shared" si="3"/>
        <v>1.4874134436154818</v>
      </c>
      <c r="H16" s="7">
        <v>510.01</v>
      </c>
      <c r="I16" s="7">
        <f t="shared" si="4"/>
        <v>5.1000999999999997E-6</v>
      </c>
      <c r="J16" s="7">
        <f t="shared" si="5"/>
        <v>1.5990807033935906E-5</v>
      </c>
      <c r="K16" s="40">
        <f t="shared" si="6"/>
        <v>15.990807033935907</v>
      </c>
      <c r="L16" s="32"/>
      <c r="M16" s="15"/>
      <c r="N16" s="15"/>
      <c r="O16" s="15"/>
      <c r="P16" s="15"/>
      <c r="Q16" s="33"/>
      <c r="R16" s="35"/>
      <c r="S16" s="34"/>
      <c r="T16" s="34"/>
      <c r="U16" s="32"/>
    </row>
    <row r="17" spans="1:21" x14ac:dyDescent="0.25">
      <c r="A17" s="40">
        <v>1600.01</v>
      </c>
      <c r="B17" s="44">
        <f t="shared" si="0"/>
        <v>0.160001</v>
      </c>
      <c r="C17" s="7">
        <v>2.54922E-2</v>
      </c>
      <c r="D17" s="2">
        <v>0.47095700000000001</v>
      </c>
      <c r="E17" s="2">
        <f t="shared" si="1"/>
        <v>0.49644920000000003</v>
      </c>
      <c r="F17" s="7">
        <f t="shared" si="2"/>
        <v>49644920</v>
      </c>
      <c r="G17" s="2">
        <f t="shared" si="3"/>
        <v>1.5565622947298783</v>
      </c>
      <c r="H17" s="7">
        <v>740.01</v>
      </c>
      <c r="I17" s="7">
        <f t="shared" si="4"/>
        <v>7.4000999999999997E-6</v>
      </c>
      <c r="J17" s="7">
        <f t="shared" si="5"/>
        <v>2.3202206061024112E-5</v>
      </c>
      <c r="K17" s="40">
        <f t="shared" si="6"/>
        <v>23.202206061024111</v>
      </c>
      <c r="L17" s="32"/>
      <c r="M17" s="15"/>
      <c r="N17" s="15"/>
      <c r="O17" s="15"/>
      <c r="P17" s="15"/>
      <c r="Q17" s="33"/>
      <c r="R17" s="35"/>
      <c r="S17" s="34"/>
      <c r="T17" s="34"/>
      <c r="U17" s="32"/>
    </row>
    <row r="18" spans="1:21" x14ac:dyDescent="0.25">
      <c r="A18" s="40">
        <v>1800.01</v>
      </c>
      <c r="B18" s="44">
        <f t="shared" si="0"/>
        <v>0.18000099999999999</v>
      </c>
      <c r="C18" s="7">
        <v>2.6232599999999998E-2</v>
      </c>
      <c r="D18" s="2">
        <v>0.492672</v>
      </c>
      <c r="E18" s="2">
        <f t="shared" si="1"/>
        <v>0.51890460000000005</v>
      </c>
      <c r="F18" s="7">
        <f t="shared" si="2"/>
        <v>51890460.000000007</v>
      </c>
      <c r="G18" s="2">
        <f t="shared" si="3"/>
        <v>1.6269687511267814</v>
      </c>
      <c r="H18" s="7">
        <v>960.02</v>
      </c>
      <c r="I18" s="7">
        <f t="shared" si="4"/>
        <v>9.6002E-6</v>
      </c>
      <c r="J18" s="7">
        <f t="shared" si="5"/>
        <v>3.0100379539066191E-5</v>
      </c>
      <c r="K18" s="40">
        <f t="shared" si="6"/>
        <v>30.100379539066189</v>
      </c>
      <c r="L18" s="32"/>
      <c r="M18" s="15"/>
      <c r="N18" s="15"/>
      <c r="O18" s="15"/>
      <c r="P18" s="15"/>
      <c r="Q18" s="33"/>
      <c r="R18" s="35"/>
      <c r="S18" s="34"/>
      <c r="T18" s="34"/>
      <c r="U18" s="32"/>
    </row>
    <row r="19" spans="1:21" x14ac:dyDescent="0.25">
      <c r="A19" s="40">
        <v>2000.01</v>
      </c>
      <c r="B19" s="44">
        <f t="shared" si="0"/>
        <v>0.20000100000000001</v>
      </c>
      <c r="C19" s="7">
        <v>2.69106E-2</v>
      </c>
      <c r="D19" s="2">
        <v>0.52507300000000001</v>
      </c>
      <c r="E19" s="2">
        <f t="shared" si="1"/>
        <v>0.55198360000000002</v>
      </c>
      <c r="F19" s="7">
        <f t="shared" si="2"/>
        <v>55198360</v>
      </c>
      <c r="G19" s="2">
        <f t="shared" si="3"/>
        <v>1.7306843460907164</v>
      </c>
      <c r="H19" s="7">
        <v>950.02</v>
      </c>
      <c r="I19" s="7">
        <f t="shared" si="4"/>
        <v>9.5001999999999993E-6</v>
      </c>
      <c r="J19" s="7">
        <f t="shared" si="5"/>
        <v>2.9786840450931922E-5</v>
      </c>
      <c r="K19" s="40">
        <f t="shared" si="6"/>
        <v>29.786840450931923</v>
      </c>
      <c r="L19" s="32"/>
      <c r="M19" s="15"/>
      <c r="N19" s="15"/>
      <c r="O19" s="15"/>
      <c r="P19" s="15"/>
      <c r="Q19" s="33"/>
      <c r="R19" s="35"/>
      <c r="S19" s="34"/>
      <c r="T19" s="34"/>
      <c r="U19" s="32"/>
    </row>
    <row r="20" spans="1:21" x14ac:dyDescent="0.25">
      <c r="A20" s="40">
        <v>2200.0100000000002</v>
      </c>
      <c r="B20" s="44">
        <f t="shared" si="0"/>
        <v>0.22000100000000003</v>
      </c>
      <c r="C20" s="7">
        <v>2.7567000000000001E-2</v>
      </c>
      <c r="D20" s="2">
        <v>0.52387899999999998</v>
      </c>
      <c r="E20" s="2">
        <f t="shared" si="1"/>
        <v>0.55144599999999999</v>
      </c>
      <c r="F20" s="7">
        <f t="shared" si="2"/>
        <v>55144600</v>
      </c>
      <c r="G20" s="2">
        <f t="shared" si="3"/>
        <v>1.7289987599529064</v>
      </c>
      <c r="H20" s="7">
        <v>1150</v>
      </c>
      <c r="I20" s="7">
        <f t="shared" si="4"/>
        <v>1.15E-5</v>
      </c>
      <c r="J20" s="7">
        <f t="shared" si="5"/>
        <v>3.6056995135441053E-5</v>
      </c>
      <c r="K20" s="40">
        <f t="shared" si="6"/>
        <v>36.056995135441056</v>
      </c>
      <c r="L20" s="32"/>
      <c r="M20" s="15"/>
      <c r="N20" s="15"/>
      <c r="O20" s="15"/>
      <c r="P20" s="15"/>
      <c r="Q20" s="33"/>
      <c r="R20" s="35"/>
      <c r="S20" s="34"/>
      <c r="T20" s="34"/>
      <c r="U20" s="32"/>
    </row>
    <row r="21" spans="1:21" x14ac:dyDescent="0.25">
      <c r="A21" s="40">
        <v>2400.0100000000002</v>
      </c>
      <c r="B21" s="44">
        <f t="shared" si="0"/>
        <v>0.24000100000000002</v>
      </c>
      <c r="C21" s="7">
        <v>2.8303200000000001E-2</v>
      </c>
      <c r="D21" s="2">
        <v>0.54360399999999998</v>
      </c>
      <c r="E21" s="2">
        <f t="shared" si="1"/>
        <v>0.57190719999999995</v>
      </c>
      <c r="F21" s="7">
        <f t="shared" si="2"/>
        <v>57190719.999999993</v>
      </c>
      <c r="G21" s="2">
        <f t="shared" si="3"/>
        <v>1.7931526198542356</v>
      </c>
      <c r="H21" s="7">
        <v>1350</v>
      </c>
      <c r="I21" s="7">
        <f t="shared" si="4"/>
        <v>1.3499999999999999E-5</v>
      </c>
      <c r="J21" s="7">
        <f t="shared" si="5"/>
        <v>4.2327776898126448E-5</v>
      </c>
      <c r="K21" s="40">
        <f t="shared" si="6"/>
        <v>42.327776898126451</v>
      </c>
      <c r="L21" s="32"/>
      <c r="M21" s="15"/>
      <c r="N21" s="15"/>
      <c r="O21" s="15"/>
      <c r="P21" s="15"/>
      <c r="Q21" s="33"/>
      <c r="R21" s="35"/>
      <c r="S21" s="34"/>
      <c r="T21" s="34"/>
      <c r="U21" s="32"/>
    </row>
    <row r="22" spans="1:21" x14ac:dyDescent="0.25">
      <c r="A22" s="40">
        <v>2600.0100000000002</v>
      </c>
      <c r="B22" s="44">
        <f t="shared" si="0"/>
        <v>0.26000100000000004</v>
      </c>
      <c r="C22" s="7">
        <v>2.92818E-2</v>
      </c>
      <c r="D22" s="2">
        <v>0.55874299999999999</v>
      </c>
      <c r="E22" s="2">
        <f t="shared" si="1"/>
        <v>0.58802480000000001</v>
      </c>
      <c r="F22" s="7">
        <f t="shared" si="2"/>
        <v>58802480</v>
      </c>
      <c r="G22" s="2">
        <f t="shared" si="3"/>
        <v>1.843687595923365</v>
      </c>
      <c r="H22" s="7">
        <v>1800</v>
      </c>
      <c r="I22" s="7">
        <f t="shared" si="4"/>
        <v>1.8E-5</v>
      </c>
      <c r="J22" s="7">
        <f t="shared" si="5"/>
        <v>5.6437035864168598E-5</v>
      </c>
      <c r="K22" s="40">
        <f t="shared" si="6"/>
        <v>56.4370358641686</v>
      </c>
      <c r="L22" s="32"/>
      <c r="M22" s="15"/>
      <c r="N22" s="15"/>
      <c r="O22" s="15"/>
      <c r="P22" s="15"/>
      <c r="Q22" s="33"/>
      <c r="R22" s="35"/>
      <c r="S22" s="34"/>
      <c r="T22" s="34"/>
      <c r="U22" s="32"/>
    </row>
    <row r="23" spans="1:21" x14ac:dyDescent="0.25">
      <c r="A23" s="40">
        <v>2800.01</v>
      </c>
      <c r="B23" s="44">
        <f t="shared" si="0"/>
        <v>0.280001</v>
      </c>
      <c r="C23" s="7">
        <v>3.03211E-2</v>
      </c>
      <c r="D23" s="2">
        <v>0.58440000000000003</v>
      </c>
      <c r="E23" s="2">
        <f t="shared" si="1"/>
        <v>0.61472110000000002</v>
      </c>
      <c r="F23" s="7">
        <f t="shared" si="2"/>
        <v>61472110</v>
      </c>
      <c r="G23" s="2">
        <f t="shared" si="3"/>
        <v>1.9273909315089539</v>
      </c>
      <c r="H23" s="7">
        <v>2150</v>
      </c>
      <c r="I23" s="7">
        <f t="shared" si="4"/>
        <v>2.1500000000000001E-5</v>
      </c>
      <c r="J23" s="7">
        <f t="shared" si="5"/>
        <v>6.7410903948868049E-5</v>
      </c>
      <c r="K23" s="40">
        <f t="shared" si="6"/>
        <v>67.410903948868054</v>
      </c>
      <c r="L23" s="32"/>
      <c r="M23" s="15"/>
      <c r="N23" s="15"/>
      <c r="O23" s="15"/>
      <c r="P23" s="15"/>
      <c r="Q23" s="33"/>
      <c r="R23" s="35"/>
      <c r="S23" s="34"/>
      <c r="T23" s="34"/>
      <c r="U23" s="32"/>
    </row>
    <row r="24" spans="1:21" x14ac:dyDescent="0.25">
      <c r="A24" s="40">
        <v>3000.01</v>
      </c>
      <c r="B24" s="44">
        <f t="shared" si="0"/>
        <v>0.30000100000000002</v>
      </c>
      <c r="C24" s="7">
        <v>3.12214E-2</v>
      </c>
      <c r="D24" s="2">
        <v>0.60087900000000005</v>
      </c>
      <c r="E24" s="2">
        <f t="shared" si="1"/>
        <v>0.63210040000000001</v>
      </c>
      <c r="F24" s="7">
        <f t="shared" si="2"/>
        <v>63210040</v>
      </c>
      <c r="G24" s="2">
        <f t="shared" si="3"/>
        <v>1.9818818302530732</v>
      </c>
      <c r="H24" s="7">
        <v>2240</v>
      </c>
      <c r="I24" s="7">
        <f t="shared" si="4"/>
        <v>2.2399999999999999E-5</v>
      </c>
      <c r="J24" s="7">
        <f t="shared" si="5"/>
        <v>7.0232755742076478E-5</v>
      </c>
      <c r="K24" s="40">
        <f t="shared" si="6"/>
        <v>70.232755742076478</v>
      </c>
      <c r="L24" s="32"/>
      <c r="M24" s="15"/>
      <c r="N24" s="15"/>
      <c r="O24" s="15"/>
      <c r="P24" s="15"/>
      <c r="Q24" s="33"/>
      <c r="R24" s="35"/>
      <c r="S24" s="34"/>
      <c r="T24" s="34"/>
      <c r="U24" s="32"/>
    </row>
    <row r="25" spans="1:21" x14ac:dyDescent="0.25">
      <c r="A25" s="40">
        <v>3200.01</v>
      </c>
      <c r="B25" s="44">
        <f t="shared" si="0"/>
        <v>0.32000100000000004</v>
      </c>
      <c r="C25" s="7">
        <v>3.2249199999999999E-2</v>
      </c>
      <c r="D25" s="2">
        <v>0.60934299999999997</v>
      </c>
      <c r="E25" s="2">
        <f t="shared" si="1"/>
        <v>0.64159219999999995</v>
      </c>
      <c r="F25" s="7">
        <f t="shared" si="2"/>
        <v>64159219.999999993</v>
      </c>
      <c r="G25" s="2">
        <f t="shared" si="3"/>
        <v>2.0116423334206019</v>
      </c>
      <c r="H25" s="7">
        <v>2960.1</v>
      </c>
      <c r="I25" s="7">
        <f t="shared" si="4"/>
        <v>2.9601E-5</v>
      </c>
      <c r="J25" s="7">
        <f t="shared" si="5"/>
        <v>9.2810705478625253E-5</v>
      </c>
      <c r="K25" s="40">
        <f t="shared" si="6"/>
        <v>92.810705478625252</v>
      </c>
      <c r="L25" s="32"/>
      <c r="M25" s="15"/>
      <c r="N25" s="15"/>
      <c r="O25" s="15"/>
      <c r="P25" s="15"/>
      <c r="Q25" s="33"/>
      <c r="R25" s="35"/>
      <c r="S25" s="34"/>
      <c r="T25" s="34"/>
      <c r="U25" s="32"/>
    </row>
    <row r="26" spans="1:21" x14ac:dyDescent="0.25">
      <c r="A26" s="40">
        <v>3400.01</v>
      </c>
      <c r="B26" s="44">
        <f t="shared" si="0"/>
        <v>0.340001</v>
      </c>
      <c r="C26" s="7">
        <v>3.3123800000000002E-2</v>
      </c>
      <c r="D26" s="2">
        <v>0.65056999999999998</v>
      </c>
      <c r="E26" s="2">
        <f t="shared" si="1"/>
        <v>0.68369380000000002</v>
      </c>
      <c r="F26" s="7">
        <f t="shared" si="2"/>
        <v>68369380</v>
      </c>
      <c r="G26" s="2">
        <f t="shared" si="3"/>
        <v>2.1436473061505397</v>
      </c>
      <c r="H26" s="7">
        <v>3030.1</v>
      </c>
      <c r="I26" s="7">
        <f t="shared" si="4"/>
        <v>3.0301E-5</v>
      </c>
      <c r="J26" s="7">
        <f t="shared" si="5"/>
        <v>9.5005479095565143E-5</v>
      </c>
      <c r="K26" s="40">
        <f t="shared" si="6"/>
        <v>95.00547909556515</v>
      </c>
      <c r="L26" s="32"/>
      <c r="M26" s="15"/>
      <c r="N26" s="15"/>
      <c r="O26" s="15"/>
      <c r="P26" s="15"/>
      <c r="Q26" s="33"/>
      <c r="R26" s="35"/>
      <c r="S26" s="34"/>
      <c r="T26" s="34"/>
      <c r="U26" s="32"/>
    </row>
    <row r="27" spans="1:21" x14ac:dyDescent="0.25">
      <c r="A27" s="40">
        <v>3600.01</v>
      </c>
      <c r="B27" s="44">
        <f t="shared" si="0"/>
        <v>0.36000100000000002</v>
      </c>
      <c r="C27" s="7">
        <v>3.4352800000000003E-2</v>
      </c>
      <c r="D27" s="2">
        <v>0.66985099999999997</v>
      </c>
      <c r="E27" s="2">
        <f t="shared" si="1"/>
        <v>0.70420379999999994</v>
      </c>
      <c r="F27" s="7">
        <f t="shared" si="2"/>
        <v>70420379.999999985</v>
      </c>
      <c r="G27" s="2">
        <f t="shared" si="3"/>
        <v>2.2079541731268781</v>
      </c>
      <c r="H27" s="7">
        <v>3750.1</v>
      </c>
      <c r="I27" s="7">
        <f t="shared" si="4"/>
        <v>3.7500999999999999E-5</v>
      </c>
      <c r="J27" s="7">
        <f t="shared" si="5"/>
        <v>1.175802934412326E-4</v>
      </c>
      <c r="K27" s="40">
        <f t="shared" si="6"/>
        <v>117.5802934412326</v>
      </c>
      <c r="L27" s="32"/>
      <c r="M27" s="15"/>
      <c r="N27" s="15"/>
      <c r="O27" s="15"/>
      <c r="P27" s="15"/>
      <c r="Q27" s="33"/>
      <c r="R27" s="35"/>
      <c r="S27" s="34"/>
      <c r="T27" s="34"/>
      <c r="U27" s="32"/>
    </row>
    <row r="28" spans="1:21" x14ac:dyDescent="0.25">
      <c r="A28" s="40">
        <v>3800.01</v>
      </c>
      <c r="B28" s="44">
        <f t="shared" si="0"/>
        <v>0.38000100000000003</v>
      </c>
      <c r="C28" s="7">
        <v>3.5486400000000001E-2</v>
      </c>
      <c r="D28" s="2">
        <v>0.69088499999999997</v>
      </c>
      <c r="E28" s="2">
        <f t="shared" si="1"/>
        <v>0.7263714</v>
      </c>
      <c r="F28" s="7">
        <f t="shared" si="2"/>
        <v>72637140</v>
      </c>
      <c r="G28" s="2">
        <f t="shared" si="3"/>
        <v>2.2774582640281307</v>
      </c>
      <c r="H28" s="7">
        <v>4320.1000000000004</v>
      </c>
      <c r="I28" s="7">
        <f t="shared" si="4"/>
        <v>4.3201000000000002E-5</v>
      </c>
      <c r="J28" s="7">
        <f t="shared" si="5"/>
        <v>1.3545202146488598E-4</v>
      </c>
      <c r="K28" s="40">
        <f t="shared" si="6"/>
        <v>135.45202146488597</v>
      </c>
      <c r="L28" s="32"/>
      <c r="M28" s="15"/>
      <c r="N28" s="15"/>
      <c r="O28" s="15"/>
      <c r="P28" s="15"/>
      <c r="Q28" s="33"/>
      <c r="R28" s="35"/>
      <c r="S28" s="34"/>
      <c r="T28" s="34"/>
      <c r="U28" s="32"/>
    </row>
    <row r="29" spans="1:21" x14ac:dyDescent="0.25">
      <c r="A29" s="40">
        <v>4000.01</v>
      </c>
      <c r="B29" s="44">
        <f t="shared" si="0"/>
        <v>0.400001</v>
      </c>
      <c r="C29" s="7">
        <v>3.6632400000000002E-2</v>
      </c>
      <c r="D29" s="2">
        <v>0.722468</v>
      </c>
      <c r="E29" s="2">
        <f t="shared" si="1"/>
        <v>0.75910040000000001</v>
      </c>
      <c r="F29" s="7">
        <f t="shared" si="2"/>
        <v>75910040</v>
      </c>
      <c r="G29" s="2">
        <f t="shared" si="3"/>
        <v>2.3800764721835961</v>
      </c>
      <c r="H29" s="7">
        <v>4730.1000000000004</v>
      </c>
      <c r="I29" s="7">
        <f t="shared" si="4"/>
        <v>4.7301000000000007E-5</v>
      </c>
      <c r="J29" s="7">
        <f t="shared" si="5"/>
        <v>1.4830712407839106E-4</v>
      </c>
      <c r="K29" s="40">
        <f t="shared" si="6"/>
        <v>148.30712407839107</v>
      </c>
      <c r="L29" s="32"/>
      <c r="M29" s="15"/>
      <c r="N29" s="15"/>
      <c r="O29" s="15"/>
      <c r="P29" s="15"/>
      <c r="Q29" s="33"/>
      <c r="R29" s="35"/>
      <c r="S29" s="34"/>
      <c r="T29" s="34"/>
      <c r="U29" s="32"/>
    </row>
    <row r="30" spans="1:21" x14ac:dyDescent="0.25">
      <c r="A30" s="40">
        <v>4200.01</v>
      </c>
      <c r="B30" s="44">
        <f t="shared" si="0"/>
        <v>0.42000100000000001</v>
      </c>
      <c r="C30" s="7">
        <v>3.7823900000000001E-2</v>
      </c>
      <c r="D30" s="2">
        <v>0.74517</v>
      </c>
      <c r="E30" s="2">
        <f t="shared" si="1"/>
        <v>0.78299390000000002</v>
      </c>
      <c r="F30" s="7">
        <f t="shared" si="2"/>
        <v>78299390</v>
      </c>
      <c r="G30" s="2">
        <f t="shared" si="3"/>
        <v>2.4549919342069577</v>
      </c>
      <c r="H30" s="7">
        <v>6110.2</v>
      </c>
      <c r="I30" s="7">
        <f t="shared" si="4"/>
        <v>6.1101999999999999E-5</v>
      </c>
      <c r="J30" s="7">
        <f t="shared" si="5"/>
        <v>1.9157865363180165E-4</v>
      </c>
      <c r="K30" s="40">
        <f t="shared" si="6"/>
        <v>191.57865363180164</v>
      </c>
      <c r="L30" s="32"/>
      <c r="M30" s="15"/>
      <c r="N30" s="15"/>
      <c r="O30" s="15"/>
      <c r="P30" s="15"/>
      <c r="Q30" s="33"/>
      <c r="R30" s="35"/>
      <c r="S30" s="34"/>
      <c r="T30" s="34"/>
      <c r="U30" s="32"/>
    </row>
    <row r="31" spans="1:21" x14ac:dyDescent="0.25">
      <c r="A31" s="40">
        <v>4400.01</v>
      </c>
      <c r="B31" s="44">
        <f t="shared" si="0"/>
        <v>0.44000100000000003</v>
      </c>
      <c r="C31" s="7">
        <v>3.9264899999999998E-2</v>
      </c>
      <c r="D31" s="2">
        <v>0.78260399999999997</v>
      </c>
      <c r="E31" s="2">
        <f t="shared" si="1"/>
        <v>0.82186890000000001</v>
      </c>
      <c r="F31" s="7">
        <f t="shared" si="2"/>
        <v>82186890</v>
      </c>
      <c r="G31" s="2">
        <f t="shared" si="3"/>
        <v>2.5768802547191556</v>
      </c>
      <c r="H31" s="7">
        <v>6720.2</v>
      </c>
      <c r="I31" s="7">
        <f t="shared" si="4"/>
        <v>6.7201999999999998E-5</v>
      </c>
      <c r="J31" s="7">
        <f t="shared" si="5"/>
        <v>2.1070453800799211E-4</v>
      </c>
      <c r="K31" s="40">
        <f t="shared" si="6"/>
        <v>210.70453800799211</v>
      </c>
      <c r="L31" s="32"/>
      <c r="M31" s="15"/>
      <c r="N31" s="15"/>
      <c r="O31" s="15"/>
      <c r="P31" s="15"/>
      <c r="Q31" s="33"/>
      <c r="R31" s="35"/>
      <c r="S31" s="34"/>
      <c r="T31" s="34"/>
      <c r="U31" s="32"/>
    </row>
    <row r="32" spans="1:21" x14ac:dyDescent="0.25">
      <c r="A32" s="40">
        <v>4600.01</v>
      </c>
      <c r="B32" s="44">
        <f t="shared" si="0"/>
        <v>0.46000100000000005</v>
      </c>
      <c r="C32" s="7">
        <v>4.0356099999999999E-2</v>
      </c>
      <c r="D32" s="2">
        <v>0.80683499999999997</v>
      </c>
      <c r="E32" s="2">
        <f t="shared" si="1"/>
        <v>0.84719109999999997</v>
      </c>
      <c r="F32" s="7">
        <f t="shared" si="2"/>
        <v>84719110</v>
      </c>
      <c r="G32" s="2">
        <f t="shared" si="3"/>
        <v>2.6562752496946915</v>
      </c>
      <c r="H32" s="7">
        <v>7420.2</v>
      </c>
      <c r="I32" s="7">
        <f t="shared" si="4"/>
        <v>7.4201999999999992E-5</v>
      </c>
      <c r="J32" s="7">
        <f t="shared" si="5"/>
        <v>2.3265227417739099E-4</v>
      </c>
      <c r="K32" s="40">
        <f t="shared" si="6"/>
        <v>232.65227417739098</v>
      </c>
      <c r="L32" s="32"/>
      <c r="M32" s="15"/>
      <c r="N32" s="15"/>
      <c r="O32" s="15"/>
      <c r="P32" s="15"/>
      <c r="Q32" s="33"/>
      <c r="R32" s="35"/>
      <c r="S32" s="34"/>
      <c r="T32" s="34"/>
      <c r="U32" s="32"/>
    </row>
    <row r="33" spans="1:25" x14ac:dyDescent="0.25">
      <c r="A33" s="40">
        <v>4800.01</v>
      </c>
      <c r="B33" s="44">
        <f t="shared" si="0"/>
        <v>0.48000100000000001</v>
      </c>
      <c r="C33" s="7">
        <v>4.1571499999999997E-2</v>
      </c>
      <c r="D33" s="2">
        <v>0.81090600000000002</v>
      </c>
      <c r="E33" s="2">
        <f t="shared" si="1"/>
        <v>0.8524775</v>
      </c>
      <c r="F33" s="7">
        <f t="shared" si="2"/>
        <v>85247750</v>
      </c>
      <c r="G33" s="2">
        <f t="shared" si="3"/>
        <v>2.6728501800498217</v>
      </c>
      <c r="H33" s="7">
        <v>8940.2999999999993</v>
      </c>
      <c r="I33" s="7">
        <f t="shared" si="4"/>
        <v>8.9402999999999998E-5</v>
      </c>
      <c r="J33" s="7">
        <f t="shared" si="5"/>
        <v>2.8031335096468139E-4</v>
      </c>
      <c r="K33" s="40">
        <f t="shared" si="6"/>
        <v>280.31335096468138</v>
      </c>
      <c r="L33" s="32"/>
      <c r="M33" s="15"/>
      <c r="N33" s="15"/>
      <c r="O33" s="15"/>
      <c r="P33" s="15"/>
      <c r="Q33" s="33"/>
      <c r="R33" s="35"/>
      <c r="S33" s="34"/>
      <c r="T33" s="34"/>
      <c r="U33" s="32"/>
    </row>
    <row r="34" spans="1:25" x14ac:dyDescent="0.25">
      <c r="A34" s="40">
        <v>5000.01</v>
      </c>
      <c r="B34" s="44">
        <f t="shared" si="0"/>
        <v>0.50000100000000003</v>
      </c>
      <c r="C34" s="7">
        <v>4.2472099999999999E-2</v>
      </c>
      <c r="D34" s="2">
        <v>0.84259099999999998</v>
      </c>
      <c r="E34" s="2">
        <f t="shared" si="1"/>
        <v>0.88506309999999999</v>
      </c>
      <c r="F34" s="7">
        <f t="shared" si="2"/>
        <v>88506310</v>
      </c>
      <c r="G34" s="2">
        <f t="shared" si="3"/>
        <v>2.7750187731529019</v>
      </c>
      <c r="H34" s="7">
        <v>9520.2999999999993</v>
      </c>
      <c r="I34" s="7">
        <f t="shared" si="4"/>
        <v>9.520299999999999E-5</v>
      </c>
      <c r="J34" s="7">
        <f t="shared" si="5"/>
        <v>2.9849861807646903E-4</v>
      </c>
      <c r="K34" s="40">
        <f t="shared" si="6"/>
        <v>298.49861807646903</v>
      </c>
      <c r="L34" s="32"/>
      <c r="M34" s="15"/>
      <c r="N34" s="15"/>
      <c r="O34" s="15"/>
      <c r="P34" s="15"/>
      <c r="Q34" s="33"/>
      <c r="R34" s="35"/>
      <c r="S34" s="34"/>
      <c r="T34" s="34"/>
      <c r="U34" s="32"/>
    </row>
    <row r="35" spans="1:25" x14ac:dyDescent="0.25">
      <c r="A35" s="40">
        <v>5200.01</v>
      </c>
      <c r="B35" s="44">
        <f t="shared" si="0"/>
        <v>0.52000100000000005</v>
      </c>
      <c r="C35" s="7">
        <v>4.3248200000000001E-2</v>
      </c>
      <c r="D35" s="2">
        <v>0.86097100000000004</v>
      </c>
      <c r="E35" s="2">
        <f t="shared" si="1"/>
        <v>0.9042192</v>
      </c>
      <c r="F35" s="7">
        <f t="shared" si="2"/>
        <v>90421920</v>
      </c>
      <c r="G35" s="2">
        <f t="shared" si="3"/>
        <v>2.8350806344149908</v>
      </c>
      <c r="H35" s="7">
        <v>11030</v>
      </c>
      <c r="I35" s="7">
        <f t="shared" si="4"/>
        <v>1.103E-4</v>
      </c>
      <c r="J35" s="7">
        <f t="shared" si="5"/>
        <v>3.4583361421209978E-4</v>
      </c>
      <c r="K35" s="40">
        <f t="shared" si="6"/>
        <v>345.8336142120998</v>
      </c>
      <c r="L35" s="32"/>
      <c r="M35" s="15"/>
      <c r="N35" s="15"/>
      <c r="O35" s="15"/>
      <c r="P35" s="15"/>
      <c r="Q35" s="33"/>
      <c r="R35" s="35"/>
      <c r="S35" s="34"/>
      <c r="T35" s="34"/>
      <c r="U35" s="32"/>
    </row>
    <row r="36" spans="1:25" x14ac:dyDescent="0.25">
      <c r="A36" s="40">
        <v>5400.01</v>
      </c>
      <c r="B36" s="44">
        <f t="shared" si="0"/>
        <v>0.54000100000000006</v>
      </c>
      <c r="C36" s="7">
        <v>4.4419100000000003E-2</v>
      </c>
      <c r="D36" s="2">
        <v>0.87216099999999996</v>
      </c>
      <c r="E36" s="2">
        <f t="shared" si="1"/>
        <v>0.91658010000000001</v>
      </c>
      <c r="F36" s="7">
        <f t="shared" si="2"/>
        <v>91658010</v>
      </c>
      <c r="G36" s="2">
        <f t="shared" si="3"/>
        <v>2.8738368875601799</v>
      </c>
      <c r="H36" s="7">
        <v>12470</v>
      </c>
      <c r="I36" s="7">
        <f t="shared" si="4"/>
        <v>1.247E-4</v>
      </c>
      <c r="J36" s="7">
        <f t="shared" si="5"/>
        <v>3.9098324290343469E-4</v>
      </c>
      <c r="K36" s="40">
        <f t="shared" si="6"/>
        <v>390.9832429034347</v>
      </c>
      <c r="L36" s="32"/>
      <c r="M36" s="15"/>
      <c r="N36" s="15"/>
      <c r="O36" s="15"/>
      <c r="P36" s="15"/>
      <c r="Q36" s="33"/>
      <c r="R36" s="35"/>
      <c r="S36" s="34"/>
      <c r="T36" s="34"/>
      <c r="U36" s="32"/>
    </row>
    <row r="37" spans="1:25" x14ac:dyDescent="0.25">
      <c r="A37" s="40">
        <v>5600.01</v>
      </c>
      <c r="B37" s="44">
        <f t="shared" si="0"/>
        <v>0.56000099999999997</v>
      </c>
      <c r="C37" s="7">
        <v>4.5362600000000003E-2</v>
      </c>
      <c r="D37" s="2">
        <v>0.89852200000000004</v>
      </c>
      <c r="E37" s="2">
        <f t="shared" si="1"/>
        <v>0.94388460000000007</v>
      </c>
      <c r="F37" s="7">
        <f t="shared" si="2"/>
        <v>94388460</v>
      </c>
      <c r="G37" s="2">
        <f t="shared" si="3"/>
        <v>2.959447167879802</v>
      </c>
      <c r="H37" s="7">
        <v>13810</v>
      </c>
      <c r="I37" s="7">
        <f t="shared" si="4"/>
        <v>1.381E-4</v>
      </c>
      <c r="J37" s="7">
        <f t="shared" si="5"/>
        <v>4.3299748071342687E-4</v>
      </c>
      <c r="K37" s="40">
        <f t="shared" si="6"/>
        <v>432.99748071342685</v>
      </c>
      <c r="L37" s="32"/>
      <c r="M37" s="15"/>
      <c r="N37" s="15"/>
      <c r="O37" s="15"/>
      <c r="P37" s="15"/>
      <c r="Q37" s="33"/>
      <c r="R37" s="35"/>
      <c r="S37" s="34"/>
      <c r="T37" s="34"/>
      <c r="U37" s="32"/>
    </row>
    <row r="38" spans="1:25" x14ac:dyDescent="0.25">
      <c r="A38" s="40">
        <v>5800.01</v>
      </c>
      <c r="B38" s="44">
        <f t="shared" si="0"/>
        <v>0.58000099999999999</v>
      </c>
      <c r="C38" s="7">
        <v>4.56014E-2</v>
      </c>
      <c r="D38" s="2">
        <v>0.88168199999999997</v>
      </c>
      <c r="E38" s="2">
        <f t="shared" si="1"/>
        <v>0.92728339999999998</v>
      </c>
      <c r="F38" s="7">
        <f t="shared" si="2"/>
        <v>92728340</v>
      </c>
      <c r="G38" s="2">
        <f t="shared" si="3"/>
        <v>2.9073959167804553</v>
      </c>
      <c r="H38" s="7">
        <v>15081</v>
      </c>
      <c r="I38" s="7">
        <f t="shared" si="4"/>
        <v>1.5081E-4</v>
      </c>
      <c r="J38" s="7">
        <f t="shared" si="5"/>
        <v>4.728482988152926E-4</v>
      </c>
      <c r="K38" s="40">
        <f t="shared" si="6"/>
        <v>472.84829881529259</v>
      </c>
      <c r="L38" s="32"/>
      <c r="M38" s="15"/>
      <c r="N38" s="15"/>
      <c r="O38" s="15"/>
      <c r="P38" s="15"/>
      <c r="Q38" s="33"/>
      <c r="R38" s="35"/>
      <c r="S38" s="34"/>
      <c r="T38" s="34"/>
      <c r="U38" s="32"/>
    </row>
    <row r="39" spans="1:25" x14ac:dyDescent="0.25">
      <c r="A39" s="40">
        <v>6000.01</v>
      </c>
      <c r="B39" s="44">
        <f t="shared" si="0"/>
        <v>0.60000100000000001</v>
      </c>
      <c r="C39" s="7">
        <v>4.60758E-2</v>
      </c>
      <c r="D39" s="2">
        <v>0.887876</v>
      </c>
      <c r="E39" s="2">
        <f t="shared" si="1"/>
        <v>0.9339518</v>
      </c>
      <c r="F39" s="7">
        <f t="shared" si="2"/>
        <v>93395180</v>
      </c>
      <c r="G39" s="2">
        <f t="shared" si="3"/>
        <v>2.9283039573336009</v>
      </c>
      <c r="H39" s="7">
        <v>17251</v>
      </c>
      <c r="I39" s="7">
        <f t="shared" si="4"/>
        <v>1.7250999999999999E-4</v>
      </c>
      <c r="J39" s="7">
        <f t="shared" si="5"/>
        <v>5.408862809404292E-4</v>
      </c>
      <c r="K39" s="40">
        <f t="shared" si="6"/>
        <v>540.88628094042917</v>
      </c>
      <c r="L39" s="32"/>
      <c r="M39" s="15"/>
      <c r="N39" s="15"/>
      <c r="O39" s="15"/>
      <c r="P39" s="15"/>
      <c r="Q39" s="33"/>
      <c r="R39" s="35"/>
      <c r="S39" s="34"/>
      <c r="T39" s="34"/>
      <c r="U39" s="32"/>
    </row>
    <row r="40" spans="1:25" x14ac:dyDescent="0.25">
      <c r="A40" s="40">
        <v>6200.01</v>
      </c>
      <c r="B40" s="44">
        <f t="shared" si="0"/>
        <v>0.62000100000000002</v>
      </c>
      <c r="C40" s="7">
        <v>4.6344799999999998E-2</v>
      </c>
      <c r="D40" s="2">
        <v>0.89480099999999996</v>
      </c>
      <c r="E40" s="2">
        <f t="shared" si="1"/>
        <v>0.94114579999999992</v>
      </c>
      <c r="F40" s="7">
        <f t="shared" si="2"/>
        <v>94114579.999999985</v>
      </c>
      <c r="G40" s="2">
        <f t="shared" si="3"/>
        <v>2.9508599593339802</v>
      </c>
      <c r="H40" s="7">
        <v>19471</v>
      </c>
      <c r="I40" s="7">
        <f t="shared" si="4"/>
        <v>1.9471000000000001E-4</v>
      </c>
      <c r="J40" s="7">
        <f t="shared" si="5"/>
        <v>6.1049195850623717E-4</v>
      </c>
      <c r="K40" s="40">
        <f t="shared" si="6"/>
        <v>610.49195850623721</v>
      </c>
      <c r="L40" s="32"/>
      <c r="M40" s="15"/>
      <c r="N40" s="15"/>
      <c r="O40" s="15"/>
      <c r="P40" s="15"/>
      <c r="Q40" s="33"/>
      <c r="R40" s="35"/>
      <c r="S40" s="34"/>
      <c r="T40" s="34"/>
      <c r="U40" s="32"/>
    </row>
    <row r="41" spans="1:25" x14ac:dyDescent="0.25">
      <c r="A41" s="40">
        <v>6400.01</v>
      </c>
      <c r="B41" s="44">
        <f t="shared" si="0"/>
        <v>0.64000100000000004</v>
      </c>
      <c r="C41" s="7">
        <v>4.5676000000000001E-2</v>
      </c>
      <c r="D41" s="2">
        <v>0.86312800000000001</v>
      </c>
      <c r="E41" s="2">
        <f t="shared" si="1"/>
        <v>0.90880400000000006</v>
      </c>
      <c r="F41" s="7">
        <f t="shared" si="2"/>
        <v>90880400</v>
      </c>
      <c r="G41" s="2">
        <f t="shared" si="3"/>
        <v>2.8494557745277711</v>
      </c>
      <c r="H41" s="7">
        <v>20531</v>
      </c>
      <c r="I41" s="7">
        <f t="shared" si="4"/>
        <v>2.0531E-4</v>
      </c>
      <c r="J41" s="7">
        <f t="shared" si="5"/>
        <v>6.4372710184846973E-4</v>
      </c>
      <c r="K41" s="40">
        <f t="shared" si="6"/>
        <v>643.72710184846972</v>
      </c>
      <c r="L41" s="32"/>
      <c r="M41" s="15"/>
      <c r="N41" s="15"/>
      <c r="O41" s="15"/>
      <c r="P41" s="15"/>
      <c r="Q41" s="33"/>
      <c r="R41" s="35"/>
      <c r="S41" s="34"/>
      <c r="T41" s="34"/>
      <c r="U41" s="32"/>
    </row>
    <row r="42" spans="1:25" x14ac:dyDescent="0.25">
      <c r="A42" s="40">
        <v>6600.01</v>
      </c>
      <c r="B42" s="44">
        <f t="shared" si="0"/>
        <v>0.66000100000000006</v>
      </c>
      <c r="C42" s="7">
        <v>4.5301399999999999E-2</v>
      </c>
      <c r="D42" s="2">
        <v>0.86133499999999996</v>
      </c>
      <c r="E42" s="2">
        <f t="shared" si="1"/>
        <v>0.90663640000000001</v>
      </c>
      <c r="F42" s="7">
        <f t="shared" si="2"/>
        <v>90663640</v>
      </c>
      <c r="G42" s="2">
        <f t="shared" si="3"/>
        <v>2.8426595012533729</v>
      </c>
      <c r="H42" s="7">
        <v>22731</v>
      </c>
      <c r="I42" s="7">
        <f t="shared" si="4"/>
        <v>2.2730999999999999E-4</v>
      </c>
      <c r="J42" s="7">
        <f t="shared" si="5"/>
        <v>7.1270570123800907E-4</v>
      </c>
      <c r="K42" s="40">
        <f t="shared" si="6"/>
        <v>712.70570123800906</v>
      </c>
      <c r="L42" s="32"/>
      <c r="M42" s="15"/>
      <c r="N42" s="15"/>
      <c r="O42" s="15"/>
      <c r="P42" s="15"/>
      <c r="Q42" s="33"/>
      <c r="R42" s="35"/>
      <c r="S42" s="34"/>
      <c r="T42" s="34"/>
      <c r="U42" s="32"/>
      <c r="X42" s="7"/>
      <c r="Y42" s="7"/>
    </row>
    <row r="43" spans="1:25" x14ac:dyDescent="0.25">
      <c r="A43" s="40">
        <v>6800.01</v>
      </c>
      <c r="B43" s="44">
        <f t="shared" si="0"/>
        <v>0.68000099999999997</v>
      </c>
      <c r="C43" s="7">
        <v>4.3722900000000002E-2</v>
      </c>
      <c r="D43" s="2">
        <v>0.81648799999999999</v>
      </c>
      <c r="E43" s="2">
        <f t="shared" si="1"/>
        <v>0.8602109</v>
      </c>
      <c r="F43" s="7">
        <f t="shared" si="2"/>
        <v>86021090</v>
      </c>
      <c r="G43" s="2">
        <f t="shared" si="3"/>
        <v>2.6970974118915971</v>
      </c>
      <c r="H43" s="7">
        <v>23991</v>
      </c>
      <c r="I43" s="7">
        <f t="shared" si="4"/>
        <v>2.3991E-4</v>
      </c>
      <c r="J43" s="7">
        <f t="shared" si="5"/>
        <v>7.5221162634292709E-4</v>
      </c>
      <c r="K43" s="40">
        <f t="shared" si="6"/>
        <v>752.21162634292705</v>
      </c>
      <c r="L43" s="32"/>
      <c r="M43" s="15"/>
      <c r="N43" s="15"/>
      <c r="O43" s="15"/>
      <c r="P43" s="15"/>
      <c r="Q43" s="33"/>
      <c r="R43" s="35"/>
      <c r="S43" s="34"/>
      <c r="T43" s="34"/>
      <c r="U43" s="32"/>
    </row>
    <row r="44" spans="1:25" x14ac:dyDescent="0.25">
      <c r="A44" s="40">
        <v>7000.01</v>
      </c>
      <c r="B44" s="44">
        <f t="shared" si="0"/>
        <v>0.70000099999999998</v>
      </c>
      <c r="C44" s="7">
        <v>4.2077900000000001E-2</v>
      </c>
      <c r="D44" s="2">
        <v>0.77154299999999998</v>
      </c>
      <c r="E44" s="2">
        <f t="shared" si="1"/>
        <v>0.81362089999999998</v>
      </c>
      <c r="F44" s="7">
        <f t="shared" si="2"/>
        <v>81362090</v>
      </c>
      <c r="G44" s="2">
        <f t="shared" si="3"/>
        <v>2.551019550729841</v>
      </c>
      <c r="H44" s="7">
        <v>24471</v>
      </c>
      <c r="I44" s="7">
        <f t="shared" si="4"/>
        <v>2.4470999999999998E-4</v>
      </c>
      <c r="J44" s="7">
        <f t="shared" si="5"/>
        <v>7.6726150257337212E-4</v>
      </c>
      <c r="K44" s="40">
        <f t="shared" si="6"/>
        <v>767.26150257337213</v>
      </c>
      <c r="L44" s="32"/>
      <c r="M44" s="15"/>
      <c r="N44" s="15"/>
      <c r="O44" s="15"/>
      <c r="P44" s="15"/>
      <c r="Q44" s="33"/>
      <c r="R44" s="35"/>
      <c r="S44" s="34"/>
      <c r="T44" s="34"/>
      <c r="U44" s="32"/>
      <c r="X44" s="6"/>
      <c r="Y44" s="6"/>
    </row>
    <row r="45" spans="1:25" x14ac:dyDescent="0.25">
      <c r="A45" s="40">
        <v>7200.01</v>
      </c>
      <c r="B45" s="44">
        <f t="shared" si="0"/>
        <v>0.720001</v>
      </c>
      <c r="C45" s="7">
        <v>3.95719E-2</v>
      </c>
      <c r="D45" s="2">
        <v>0.71140800000000004</v>
      </c>
      <c r="E45" s="2">
        <f t="shared" si="1"/>
        <v>0.75097990000000003</v>
      </c>
      <c r="F45" s="7">
        <f t="shared" si="2"/>
        <v>75097990</v>
      </c>
      <c r="G45" s="2">
        <f t="shared" si="3"/>
        <v>2.3546155305316527</v>
      </c>
      <c r="H45" s="7">
        <v>25161</v>
      </c>
      <c r="I45" s="7">
        <f t="shared" si="4"/>
        <v>2.5160999999999998E-4</v>
      </c>
      <c r="J45" s="7">
        <f t="shared" si="5"/>
        <v>7.888956996546367E-4</v>
      </c>
      <c r="K45" s="40">
        <f t="shared" si="6"/>
        <v>788.8956996546367</v>
      </c>
      <c r="L45" s="32"/>
      <c r="M45" s="15"/>
      <c r="N45" s="15"/>
      <c r="O45" s="15"/>
      <c r="P45" s="15"/>
      <c r="Q45" s="33"/>
      <c r="R45" s="35"/>
      <c r="S45" s="34"/>
      <c r="T45" s="34"/>
      <c r="U45" s="32"/>
      <c r="X45" s="6"/>
      <c r="Y45" s="7"/>
    </row>
    <row r="46" spans="1:25" x14ac:dyDescent="0.25">
      <c r="A46" s="40">
        <v>7400.01</v>
      </c>
      <c r="B46" s="44">
        <f t="shared" si="0"/>
        <v>0.74000100000000002</v>
      </c>
      <c r="C46" s="7">
        <v>3.7550699999999999E-2</v>
      </c>
      <c r="D46" s="2">
        <v>0.67096900000000004</v>
      </c>
      <c r="E46" s="2">
        <f t="shared" si="1"/>
        <v>0.70851970000000009</v>
      </c>
      <c r="F46" s="7">
        <f t="shared" si="2"/>
        <v>70851970</v>
      </c>
      <c r="G46" s="2">
        <f t="shared" si="3"/>
        <v>2.2214862066316652</v>
      </c>
      <c r="H46" s="7">
        <v>26211</v>
      </c>
      <c r="I46" s="7">
        <f t="shared" si="4"/>
        <v>2.6211000000000002E-4</v>
      </c>
      <c r="J46" s="7">
        <f t="shared" si="5"/>
        <v>8.2181730390873506E-4</v>
      </c>
      <c r="K46" s="40">
        <f t="shared" si="6"/>
        <v>821.81730390873508</v>
      </c>
      <c r="L46" s="32"/>
      <c r="M46" s="15"/>
      <c r="N46" s="15"/>
      <c r="O46" s="15"/>
      <c r="P46" s="15"/>
      <c r="Q46" s="33"/>
      <c r="R46" s="35"/>
      <c r="S46" s="34"/>
      <c r="T46" s="34"/>
      <c r="U46" s="32"/>
      <c r="X46" s="2"/>
      <c r="Y46" s="2"/>
    </row>
    <row r="47" spans="1:25" x14ac:dyDescent="0.25">
      <c r="A47" s="40">
        <v>7600.01</v>
      </c>
      <c r="B47" s="44">
        <f t="shared" si="0"/>
        <v>0.76000100000000004</v>
      </c>
      <c r="C47" s="7">
        <v>3.4137399999999998E-2</v>
      </c>
      <c r="D47" s="2">
        <v>0.60300500000000001</v>
      </c>
      <c r="E47" s="2">
        <f t="shared" si="1"/>
        <v>0.6371424</v>
      </c>
      <c r="F47" s="7">
        <f t="shared" si="2"/>
        <v>63714240</v>
      </c>
      <c r="G47" s="2">
        <f t="shared" si="3"/>
        <v>1.9976904710768033</v>
      </c>
      <c r="H47" s="7">
        <v>26071</v>
      </c>
      <c r="I47" s="7">
        <f t="shared" si="4"/>
        <v>2.6070999999999999E-4</v>
      </c>
      <c r="J47" s="7">
        <f t="shared" si="5"/>
        <v>8.1742775667485528E-4</v>
      </c>
      <c r="K47" s="40">
        <f t="shared" si="6"/>
        <v>817.42775667485523</v>
      </c>
      <c r="L47" s="32"/>
      <c r="M47" s="15"/>
      <c r="N47" s="15"/>
      <c r="O47" s="15"/>
      <c r="P47" s="15"/>
      <c r="Q47" s="33"/>
      <c r="R47" s="35"/>
      <c r="S47" s="34"/>
      <c r="T47" s="34"/>
      <c r="U47" s="32"/>
    </row>
    <row r="48" spans="1:25" x14ac:dyDescent="0.25">
      <c r="A48" s="40">
        <v>7800.01</v>
      </c>
      <c r="B48" s="44">
        <f t="shared" si="0"/>
        <v>0.78000100000000006</v>
      </c>
      <c r="C48" s="7">
        <v>3.0719E-2</v>
      </c>
      <c r="D48" s="2">
        <v>0.52944999999999998</v>
      </c>
      <c r="E48" s="2">
        <f t="shared" si="1"/>
        <v>0.56016900000000003</v>
      </c>
      <c r="F48" s="7">
        <f t="shared" si="2"/>
        <v>56016900</v>
      </c>
      <c r="G48" s="2">
        <f t="shared" si="3"/>
        <v>1.7563487746108588</v>
      </c>
      <c r="H48" s="7">
        <v>25521</v>
      </c>
      <c r="I48" s="7">
        <f t="shared" si="4"/>
        <v>2.5521000000000002E-4</v>
      </c>
      <c r="J48" s="7">
        <f t="shared" si="5"/>
        <v>8.0018310682747047E-4</v>
      </c>
      <c r="K48" s="40">
        <f t="shared" si="6"/>
        <v>800.18310682747051</v>
      </c>
      <c r="L48" s="32"/>
      <c r="M48" s="15"/>
      <c r="N48" s="15"/>
      <c r="O48" s="15"/>
      <c r="P48" s="15"/>
      <c r="Q48" s="33"/>
      <c r="R48" s="35"/>
      <c r="S48" s="34"/>
      <c r="T48" s="34"/>
      <c r="U48" s="32"/>
    </row>
    <row r="49" spans="1:21" x14ac:dyDescent="0.25">
      <c r="A49" s="40">
        <v>8000.01</v>
      </c>
      <c r="B49" s="44">
        <f t="shared" si="0"/>
        <v>0.80000100000000007</v>
      </c>
      <c r="C49" s="7">
        <v>2.7030100000000001E-2</v>
      </c>
      <c r="D49" s="2">
        <v>0.45758700000000002</v>
      </c>
      <c r="E49" s="2">
        <f t="shared" si="1"/>
        <v>0.48461710000000002</v>
      </c>
      <c r="F49" s="7">
        <f t="shared" si="2"/>
        <v>48461710</v>
      </c>
      <c r="G49" s="2">
        <f t="shared" si="3"/>
        <v>1.5194640362827434</v>
      </c>
      <c r="H49" s="7">
        <v>23481</v>
      </c>
      <c r="I49" s="7">
        <f t="shared" si="4"/>
        <v>2.3481000000000001E-4</v>
      </c>
      <c r="J49" s="7">
        <f t="shared" si="5"/>
        <v>7.3622113284807934E-4</v>
      </c>
      <c r="K49" s="40">
        <f t="shared" si="6"/>
        <v>736.22113284807938</v>
      </c>
      <c r="L49" s="32"/>
      <c r="M49" s="15"/>
      <c r="N49" s="15"/>
      <c r="O49" s="15"/>
      <c r="P49" s="15"/>
      <c r="Q49" s="33"/>
      <c r="R49" s="35"/>
      <c r="S49" s="34"/>
      <c r="T49" s="34"/>
      <c r="U49" s="32"/>
    </row>
    <row r="50" spans="1:21" x14ac:dyDescent="0.25">
      <c r="A50" s="40">
        <v>8200.01</v>
      </c>
      <c r="B50" s="44">
        <f t="shared" si="0"/>
        <v>0.82000099999999998</v>
      </c>
      <c r="C50" s="7">
        <v>2.3614699999999999E-2</v>
      </c>
      <c r="D50" s="2">
        <v>0.39448</v>
      </c>
      <c r="E50" s="2">
        <f t="shared" si="1"/>
        <v>0.41809469999999999</v>
      </c>
      <c r="F50" s="7">
        <f t="shared" si="2"/>
        <v>41809470</v>
      </c>
      <c r="G50" s="2">
        <f t="shared" si="3"/>
        <v>1.3108903099177118</v>
      </c>
      <c r="H50" s="7">
        <v>21971</v>
      </c>
      <c r="I50" s="7">
        <f t="shared" si="4"/>
        <v>2.1971E-4</v>
      </c>
      <c r="J50" s="7">
        <f t="shared" si="5"/>
        <v>6.8887673053980459E-4</v>
      </c>
      <c r="K50" s="40">
        <f t="shared" si="6"/>
        <v>688.87673053980461</v>
      </c>
      <c r="L50" s="32"/>
      <c r="M50" s="15"/>
      <c r="N50" s="15"/>
      <c r="O50" s="15"/>
      <c r="P50" s="15"/>
      <c r="Q50" s="33"/>
      <c r="R50" s="35"/>
      <c r="S50" s="34"/>
      <c r="T50" s="34"/>
      <c r="U50" s="32"/>
    </row>
    <row r="51" spans="1:21" x14ac:dyDescent="0.25">
      <c r="A51" s="40">
        <v>8400.01</v>
      </c>
      <c r="B51" s="44">
        <f t="shared" si="0"/>
        <v>0.840001</v>
      </c>
      <c r="C51" s="7">
        <v>2.0056299999999999E-2</v>
      </c>
      <c r="D51" s="2">
        <v>0.327986</v>
      </c>
      <c r="E51" s="2">
        <f t="shared" si="1"/>
        <v>0.34804230000000003</v>
      </c>
      <c r="F51" s="7">
        <f t="shared" si="2"/>
        <v>34804230</v>
      </c>
      <c r="G51" s="2">
        <f t="shared" si="3"/>
        <v>1.0912486537415402</v>
      </c>
      <c r="H51" s="7">
        <v>20671</v>
      </c>
      <c r="I51" s="7">
        <f t="shared" si="4"/>
        <v>2.0671E-4</v>
      </c>
      <c r="J51" s="7">
        <f t="shared" si="5"/>
        <v>6.4811664908234951E-4</v>
      </c>
      <c r="K51" s="40">
        <f t="shared" si="6"/>
        <v>648.11664908234957</v>
      </c>
      <c r="L51" s="32"/>
      <c r="M51" s="15"/>
      <c r="N51" s="15"/>
      <c r="O51" s="15"/>
      <c r="P51" s="15"/>
      <c r="Q51" s="33"/>
      <c r="R51" s="35"/>
      <c r="S51" s="34"/>
      <c r="T51" s="34"/>
      <c r="U51" s="32"/>
    </row>
    <row r="52" spans="1:21" x14ac:dyDescent="0.25">
      <c r="A52" s="40">
        <v>8600.01</v>
      </c>
      <c r="B52" s="44">
        <f t="shared" si="0"/>
        <v>0.86000100000000002</v>
      </c>
      <c r="C52" s="7">
        <v>1.6247000000000001E-2</v>
      </c>
      <c r="D52" s="2">
        <v>0.25839299999999998</v>
      </c>
      <c r="E52" s="2">
        <f t="shared" si="1"/>
        <v>0.27464</v>
      </c>
      <c r="F52" s="7">
        <f t="shared" si="2"/>
        <v>27464000</v>
      </c>
      <c r="G52" s="2">
        <f t="shared" si="3"/>
        <v>0.86110375165195907</v>
      </c>
      <c r="H52" s="7">
        <v>17971</v>
      </c>
      <c r="I52" s="7">
        <f t="shared" si="4"/>
        <v>1.7971E-4</v>
      </c>
      <c r="J52" s="7">
        <f t="shared" si="5"/>
        <v>5.6346109528609663E-4</v>
      </c>
      <c r="K52" s="40">
        <f t="shared" si="6"/>
        <v>563.46109528609668</v>
      </c>
      <c r="L52" s="32"/>
      <c r="M52" s="15"/>
      <c r="N52" s="15"/>
      <c r="O52" s="15"/>
      <c r="P52" s="15"/>
      <c r="Q52" s="33"/>
      <c r="R52" s="35"/>
      <c r="S52" s="34"/>
      <c r="T52" s="34"/>
      <c r="U52" s="32"/>
    </row>
    <row r="53" spans="1:21" x14ac:dyDescent="0.25">
      <c r="A53" s="40">
        <v>8800.01</v>
      </c>
      <c r="B53" s="44">
        <f t="shared" si="0"/>
        <v>0.88000100000000003</v>
      </c>
      <c r="C53" s="7">
        <v>1.28193E-2</v>
      </c>
      <c r="D53" s="2">
        <v>0.20289299999999999</v>
      </c>
      <c r="E53" s="2">
        <f t="shared" si="1"/>
        <v>0.2157123</v>
      </c>
      <c r="F53" s="7">
        <f t="shared" si="2"/>
        <v>21571230</v>
      </c>
      <c r="G53" s="2">
        <f t="shared" si="3"/>
        <v>0.6763423784134609</v>
      </c>
      <c r="H53" s="7">
        <v>15271</v>
      </c>
      <c r="I53" s="7">
        <f t="shared" si="4"/>
        <v>1.5270999999999999E-4</v>
      </c>
      <c r="J53" s="7">
        <f t="shared" si="5"/>
        <v>4.7880554148984369E-4</v>
      </c>
      <c r="K53" s="40">
        <f t="shared" si="6"/>
        <v>478.80554148984368</v>
      </c>
      <c r="L53" s="32"/>
      <c r="M53" s="15"/>
      <c r="N53" s="15"/>
      <c r="O53" s="15"/>
      <c r="P53" s="15"/>
      <c r="Q53" s="33"/>
      <c r="R53" s="35"/>
      <c r="S53" s="34"/>
      <c r="T53" s="34"/>
      <c r="U53" s="32"/>
    </row>
    <row r="54" spans="1:21" x14ac:dyDescent="0.25">
      <c r="A54" s="40">
        <v>9000.01</v>
      </c>
      <c r="B54" s="44">
        <f t="shared" si="0"/>
        <v>0.90000100000000005</v>
      </c>
      <c r="C54" s="7">
        <v>9.9480899999999997E-3</v>
      </c>
      <c r="D54" s="2">
        <v>0.15095900000000001</v>
      </c>
      <c r="E54" s="2">
        <f t="shared" si="1"/>
        <v>0.16090709</v>
      </c>
      <c r="F54" s="7">
        <f t="shared" si="2"/>
        <v>16090709</v>
      </c>
      <c r="G54" s="2">
        <f t="shared" si="3"/>
        <v>0.50450662272938918</v>
      </c>
      <c r="H54" s="7">
        <v>12520</v>
      </c>
      <c r="I54" s="7">
        <f t="shared" si="4"/>
        <v>1.2520000000000001E-4</v>
      </c>
      <c r="J54" s="7">
        <f t="shared" si="5"/>
        <v>3.92550938344106E-4</v>
      </c>
      <c r="K54" s="40">
        <f t="shared" si="6"/>
        <v>392.55093834410599</v>
      </c>
      <c r="L54" s="32"/>
      <c r="M54" s="15"/>
      <c r="N54" s="15"/>
      <c r="O54" s="15"/>
      <c r="P54" s="15"/>
      <c r="Q54" s="33"/>
      <c r="R54" s="35"/>
      <c r="S54" s="34"/>
      <c r="T54" s="34"/>
      <c r="U54" s="32"/>
    </row>
    <row r="55" spans="1:21" x14ac:dyDescent="0.25">
      <c r="A55" s="40">
        <v>9200.01</v>
      </c>
      <c r="B55" s="44">
        <f t="shared" si="0"/>
        <v>0.92000100000000007</v>
      </c>
      <c r="C55" s="7">
        <v>7.3407000000000003E-3</v>
      </c>
      <c r="D55" s="2">
        <v>0.107389</v>
      </c>
      <c r="E55" s="2">
        <f t="shared" si="1"/>
        <v>0.1147297</v>
      </c>
      <c r="F55" s="7">
        <f t="shared" si="2"/>
        <v>11472970</v>
      </c>
      <c r="G55" s="2">
        <f t="shared" si="3"/>
        <v>0.35972245519918356</v>
      </c>
      <c r="H55" s="7">
        <v>9850.2999999999993</v>
      </c>
      <c r="I55" s="7">
        <f t="shared" si="4"/>
        <v>9.8502999999999988E-5</v>
      </c>
      <c r="J55" s="7">
        <f t="shared" si="5"/>
        <v>3.0884540798489996E-4</v>
      </c>
      <c r="K55" s="40">
        <f t="shared" si="6"/>
        <v>308.84540798489996</v>
      </c>
      <c r="L55" s="32"/>
      <c r="M55" s="15"/>
      <c r="N55" s="15"/>
      <c r="O55" s="15"/>
      <c r="P55" s="15"/>
      <c r="Q55" s="33"/>
      <c r="R55" s="35"/>
      <c r="S55" s="34"/>
      <c r="T55" s="34"/>
      <c r="U55" s="32"/>
    </row>
    <row r="56" spans="1:21" x14ac:dyDescent="0.25">
      <c r="A56" s="40">
        <v>9400.01</v>
      </c>
      <c r="B56" s="44">
        <f t="shared" si="0"/>
        <v>0.94000099999999998</v>
      </c>
      <c r="C56" s="7">
        <v>5.3783399999999997E-3</v>
      </c>
      <c r="D56" s="2">
        <v>7.7772300000000003E-2</v>
      </c>
      <c r="E56" s="2">
        <f t="shared" si="1"/>
        <v>8.3150639999999998E-2</v>
      </c>
      <c r="F56" s="7">
        <f t="shared" si="2"/>
        <v>8315064</v>
      </c>
      <c r="G56" s="2">
        <f t="shared" si="3"/>
        <v>0.26070975843380956</v>
      </c>
      <c r="H56" s="7">
        <v>7440.2</v>
      </c>
      <c r="I56" s="7">
        <f t="shared" si="4"/>
        <v>7.4401999999999997E-5</v>
      </c>
      <c r="J56" s="7">
        <f t="shared" si="5"/>
        <v>2.3327935235365954E-4</v>
      </c>
      <c r="K56" s="40">
        <f t="shared" si="6"/>
        <v>233.27935235365953</v>
      </c>
      <c r="L56" s="32"/>
      <c r="M56" s="15"/>
      <c r="N56" s="15"/>
      <c r="O56" s="15"/>
      <c r="P56" s="15"/>
      <c r="Q56" s="33"/>
      <c r="R56" s="35"/>
      <c r="S56" s="34"/>
      <c r="T56" s="34"/>
      <c r="U56" s="32"/>
    </row>
    <row r="57" spans="1:21" x14ac:dyDescent="0.25">
      <c r="A57" s="40">
        <v>9600.01</v>
      </c>
      <c r="B57" s="44">
        <f t="shared" si="0"/>
        <v>0.96000099999999999</v>
      </c>
      <c r="C57" s="7">
        <v>3.75743E-3</v>
      </c>
      <c r="D57" s="2">
        <v>5.23519E-2</v>
      </c>
      <c r="E57" s="2">
        <f t="shared" si="1"/>
        <v>5.6109329999999999E-2</v>
      </c>
      <c r="F57" s="7">
        <f t="shared" si="2"/>
        <v>5610933</v>
      </c>
      <c r="G57" s="2">
        <f t="shared" si="3"/>
        <v>0.17592468164024838</v>
      </c>
      <c r="H57" s="7">
        <v>5920.2</v>
      </c>
      <c r="I57" s="7">
        <f t="shared" si="4"/>
        <v>5.9202E-5</v>
      </c>
      <c r="J57" s="7">
        <f t="shared" si="5"/>
        <v>1.8562141095725051E-4</v>
      </c>
      <c r="K57" s="40">
        <f t="shared" si="6"/>
        <v>185.6214109572505</v>
      </c>
      <c r="L57" s="32"/>
      <c r="M57" s="15"/>
      <c r="N57" s="15"/>
      <c r="O57" s="15"/>
      <c r="P57" s="15"/>
      <c r="Q57" s="33"/>
      <c r="R57" s="35"/>
      <c r="S57" s="34"/>
      <c r="T57" s="34"/>
      <c r="U57" s="32"/>
    </row>
    <row r="58" spans="1:21" x14ac:dyDescent="0.25">
      <c r="A58" s="40">
        <v>9800.01</v>
      </c>
      <c r="B58" s="44">
        <f t="shared" si="0"/>
        <v>0.98000100000000001</v>
      </c>
      <c r="C58" s="7">
        <v>2.3870300000000001E-3</v>
      </c>
      <c r="D58" s="2">
        <v>3.2661500000000003E-2</v>
      </c>
      <c r="E58" s="2">
        <f t="shared" si="1"/>
        <v>3.5048530000000001E-2</v>
      </c>
      <c r="F58" s="7">
        <f t="shared" si="2"/>
        <v>3504853</v>
      </c>
      <c r="G58" s="2">
        <f t="shared" si="3"/>
        <v>0.10989084136646605</v>
      </c>
      <c r="H58" s="7">
        <v>4170.1000000000004</v>
      </c>
      <c r="I58" s="7">
        <f t="shared" si="4"/>
        <v>4.1701000000000006E-5</v>
      </c>
      <c r="J58" s="7">
        <f t="shared" si="5"/>
        <v>1.3074893514287194E-4</v>
      </c>
      <c r="K58" s="40">
        <f t="shared" si="6"/>
        <v>130.74893514287194</v>
      </c>
      <c r="L58" s="32"/>
      <c r="M58" s="15"/>
      <c r="N58" s="15"/>
      <c r="O58" s="15"/>
      <c r="P58" s="15"/>
      <c r="Q58" s="33"/>
      <c r="R58" s="35"/>
      <c r="S58" s="34"/>
      <c r="T58" s="34"/>
      <c r="U58" s="32"/>
    </row>
    <row r="59" spans="1:21" x14ac:dyDescent="0.25">
      <c r="A59" s="40">
        <v>10000</v>
      </c>
      <c r="B59" s="44">
        <f t="shared" si="0"/>
        <v>1</v>
      </c>
      <c r="C59" s="7">
        <v>1.4616200000000001E-3</v>
      </c>
      <c r="D59" s="2">
        <v>1.7873300000000002E-2</v>
      </c>
      <c r="E59" s="2">
        <f t="shared" si="1"/>
        <v>1.9334920000000002E-2</v>
      </c>
      <c r="F59" s="7">
        <f t="shared" si="2"/>
        <v>1933492.0000000002</v>
      </c>
      <c r="G59" s="2">
        <f t="shared" si="3"/>
        <v>6.0622531859490604E-2</v>
      </c>
      <c r="H59" s="7">
        <v>2530</v>
      </c>
      <c r="I59" s="7">
        <f t="shared" si="4"/>
        <v>2.5299999999999998E-5</v>
      </c>
      <c r="J59" s="7">
        <f t="shared" si="5"/>
        <v>7.9325389297970315E-5</v>
      </c>
      <c r="K59" s="40">
        <f t="shared" si="6"/>
        <v>79.325389297970318</v>
      </c>
      <c r="L59" s="32"/>
      <c r="M59" s="15"/>
      <c r="N59" s="15"/>
      <c r="O59" s="15"/>
      <c r="P59" s="15"/>
      <c r="Q59" s="33"/>
      <c r="R59" s="35"/>
      <c r="S59" s="34"/>
      <c r="T59" s="34"/>
      <c r="U59" s="32"/>
    </row>
    <row r="60" spans="1:21" x14ac:dyDescent="0.25">
      <c r="A60" s="40">
        <v>10200</v>
      </c>
      <c r="B60" s="44">
        <f t="shared" si="0"/>
        <v>1.02</v>
      </c>
      <c r="C60" s="7">
        <v>8.2881000000000003E-4</v>
      </c>
      <c r="D60" s="2">
        <v>1.03512E-2</v>
      </c>
      <c r="E60" s="2">
        <f t="shared" si="1"/>
        <v>1.1180009999999999E-2</v>
      </c>
      <c r="F60" s="7">
        <f t="shared" si="2"/>
        <v>1118000.9999999998</v>
      </c>
      <c r="G60" s="2">
        <f t="shared" si="3"/>
        <v>3.5053701407320191E-2</v>
      </c>
      <c r="H60" s="7">
        <v>1730</v>
      </c>
      <c r="I60" s="7">
        <f t="shared" si="4"/>
        <v>1.73E-5</v>
      </c>
      <c r="J60" s="7">
        <f t="shared" si="5"/>
        <v>5.4242262247228707E-5</v>
      </c>
      <c r="K60" s="40">
        <f t="shared" si="6"/>
        <v>54.242262247228709</v>
      </c>
      <c r="L60" s="32"/>
      <c r="M60" s="15"/>
      <c r="N60" s="15"/>
      <c r="O60" s="15"/>
      <c r="P60" s="15"/>
      <c r="Q60" s="33"/>
      <c r="R60" s="35"/>
      <c r="S60" s="34"/>
      <c r="T60" s="34"/>
      <c r="U60" s="32"/>
    </row>
    <row r="61" spans="1:21" x14ac:dyDescent="0.25">
      <c r="A61" s="40">
        <v>10400</v>
      </c>
      <c r="B61" s="44">
        <f t="shared" si="0"/>
        <v>1.04</v>
      </c>
      <c r="C61" s="7">
        <v>4.1979799999999998E-4</v>
      </c>
      <c r="D61" s="2">
        <v>5.3991300000000002E-3</v>
      </c>
      <c r="E61" s="2">
        <f t="shared" si="1"/>
        <v>5.8189280000000001E-3</v>
      </c>
      <c r="F61" s="7">
        <f t="shared" si="2"/>
        <v>581892.80000000005</v>
      </c>
      <c r="G61" s="2">
        <f t="shared" si="3"/>
        <v>1.8244613790389715E-2</v>
      </c>
      <c r="H61" s="7">
        <v>810.02</v>
      </c>
      <c r="I61" s="7">
        <f t="shared" si="4"/>
        <v>8.1001999999999991E-6</v>
      </c>
      <c r="J61" s="7">
        <f t="shared" si="5"/>
        <v>2.5397293217052138E-5</v>
      </c>
      <c r="K61" s="40">
        <f t="shared" si="6"/>
        <v>25.397293217052137</v>
      </c>
      <c r="L61" s="32"/>
      <c r="M61" s="15"/>
      <c r="N61" s="15"/>
      <c r="O61" s="15"/>
      <c r="P61" s="15"/>
      <c r="Q61" s="33"/>
      <c r="R61" s="35"/>
      <c r="S61" s="34"/>
      <c r="T61" s="34"/>
      <c r="U61" s="32"/>
    </row>
    <row r="62" spans="1:21" x14ac:dyDescent="0.25">
      <c r="A62" s="40">
        <v>10600</v>
      </c>
      <c r="B62" s="44">
        <f t="shared" si="0"/>
        <v>1.06</v>
      </c>
      <c r="C62" s="7">
        <v>2.8141100000000002E-4</v>
      </c>
      <c r="D62" s="2">
        <v>3.1549400000000002E-3</v>
      </c>
      <c r="E62" s="2">
        <f t="shared" si="1"/>
        <v>3.4363510000000002E-3</v>
      </c>
      <c r="F62" s="7">
        <f t="shared" si="2"/>
        <v>343635.10000000003</v>
      </c>
      <c r="G62" s="2">
        <f t="shared" si="3"/>
        <v>1.0774303590492869E-2</v>
      </c>
      <c r="H62" s="7">
        <v>560.01</v>
      </c>
      <c r="I62" s="7">
        <f t="shared" si="4"/>
        <v>5.6001E-6</v>
      </c>
      <c r="J62" s="7">
        <f t="shared" si="5"/>
        <v>1.7558502474607255E-5</v>
      </c>
      <c r="K62" s="40">
        <f t="shared" si="6"/>
        <v>17.558502474607256</v>
      </c>
      <c r="L62" s="32"/>
      <c r="M62" s="15"/>
      <c r="N62" s="15"/>
      <c r="O62" s="15"/>
      <c r="P62" s="15"/>
      <c r="Q62" s="33"/>
      <c r="R62" s="35"/>
      <c r="S62" s="34"/>
      <c r="T62" s="34"/>
      <c r="U62" s="32"/>
    </row>
    <row r="63" spans="1:21" x14ac:dyDescent="0.25">
      <c r="A63" s="40">
        <v>10800</v>
      </c>
      <c r="B63" s="44">
        <f t="shared" si="0"/>
        <v>1.08</v>
      </c>
      <c r="C63" s="7">
        <v>1.21804E-4</v>
      </c>
      <c r="D63" s="2">
        <v>1.4611400000000001E-3</v>
      </c>
      <c r="E63" s="2">
        <f t="shared" si="1"/>
        <v>1.5829440000000002E-3</v>
      </c>
      <c r="F63" s="7">
        <f t="shared" si="2"/>
        <v>158294.40000000002</v>
      </c>
      <c r="G63" s="2">
        <f t="shared" si="3"/>
        <v>4.9631481832761396E-3</v>
      </c>
      <c r="H63" s="7">
        <v>280.01</v>
      </c>
      <c r="I63" s="7">
        <f t="shared" si="4"/>
        <v>2.8001000000000001E-6</v>
      </c>
      <c r="J63" s="7">
        <f t="shared" si="5"/>
        <v>8.7794080068476934E-6</v>
      </c>
      <c r="K63" s="40">
        <f t="shared" si="6"/>
        <v>8.7794080068476941</v>
      </c>
      <c r="L63" s="32"/>
      <c r="M63" s="15"/>
      <c r="N63" s="15"/>
      <c r="O63" s="15"/>
      <c r="P63" s="15"/>
      <c r="Q63" s="33"/>
      <c r="R63" s="35"/>
      <c r="S63" s="34"/>
      <c r="T63" s="34"/>
      <c r="U63" s="32"/>
    </row>
    <row r="64" spans="1:21" x14ac:dyDescent="0.25">
      <c r="A64" s="40">
        <v>11000</v>
      </c>
      <c r="B64" s="44">
        <f t="shared" si="0"/>
        <v>1.1000000000000001</v>
      </c>
      <c r="C64" s="7">
        <v>4.6801100000000002E-5</v>
      </c>
      <c r="D64" s="2">
        <v>6.3682699999999997E-4</v>
      </c>
      <c r="E64" s="2">
        <f t="shared" si="1"/>
        <v>6.8362809999999996E-4</v>
      </c>
      <c r="F64" s="7">
        <f t="shared" si="2"/>
        <v>68362.81</v>
      </c>
      <c r="G64" s="2">
        <f t="shared" si="3"/>
        <v>2.1434413109696353E-3</v>
      </c>
      <c r="H64" s="7">
        <v>110</v>
      </c>
      <c r="I64" s="7">
        <f t="shared" si="4"/>
        <v>1.1000000000000001E-6</v>
      </c>
      <c r="J64" s="7">
        <f t="shared" si="5"/>
        <v>3.4489299694769701E-6</v>
      </c>
      <c r="K64" s="40">
        <f t="shared" si="6"/>
        <v>3.4489299694769699</v>
      </c>
      <c r="L64" s="32"/>
      <c r="M64" s="15"/>
      <c r="N64" s="15"/>
      <c r="O64" s="15"/>
      <c r="P64" s="15"/>
      <c r="Q64" s="33"/>
      <c r="R64" s="35"/>
      <c r="S64" s="34"/>
      <c r="T64" s="34"/>
      <c r="U64" s="32"/>
    </row>
    <row r="65" spans="1:21" x14ac:dyDescent="0.25">
      <c r="A65" s="40">
        <v>11200</v>
      </c>
      <c r="B65" s="44">
        <f t="shared" si="0"/>
        <v>1.1200000000000001</v>
      </c>
      <c r="C65" s="7">
        <v>2.31004E-5</v>
      </c>
      <c r="D65" s="2">
        <v>2.0348299999999999E-4</v>
      </c>
      <c r="E65" s="2">
        <f t="shared" si="1"/>
        <v>2.2658339999999998E-4</v>
      </c>
      <c r="F65" s="7">
        <f t="shared" si="2"/>
        <v>22658.339999999997</v>
      </c>
      <c r="G65" s="2">
        <f t="shared" si="3"/>
        <v>7.1042752622362535E-4</v>
      </c>
      <c r="H65" s="7">
        <v>50.000999999999998</v>
      </c>
      <c r="I65" s="7">
        <f t="shared" si="4"/>
        <v>5.0000999999999994E-7</v>
      </c>
      <c r="J65" s="7">
        <f t="shared" si="5"/>
        <v>1.5677267945801634E-6</v>
      </c>
      <c r="K65" s="40">
        <f t="shared" si="6"/>
        <v>1.5677267945801634</v>
      </c>
      <c r="L65" s="32"/>
      <c r="M65" s="15"/>
      <c r="N65" s="15"/>
      <c r="O65" s="15"/>
      <c r="P65" s="15"/>
      <c r="Q65" s="33"/>
      <c r="R65" s="35"/>
      <c r="S65" s="34"/>
      <c r="T65" s="34"/>
      <c r="U65" s="32"/>
    </row>
    <row r="66" spans="1:21" x14ac:dyDescent="0.25">
      <c r="A66" s="40">
        <v>11400</v>
      </c>
      <c r="B66" s="44">
        <f t="shared" si="0"/>
        <v>1.1399999999999999</v>
      </c>
      <c r="C66" s="7">
        <v>6.10012E-6</v>
      </c>
      <c r="D66" s="2">
        <v>7.2046799999999996E-5</v>
      </c>
      <c r="E66" s="2">
        <f t="shared" si="1"/>
        <v>7.814691999999999E-5</v>
      </c>
      <c r="F66" s="7">
        <f t="shared" si="2"/>
        <v>7814.6919999999991</v>
      </c>
      <c r="G66" s="2">
        <f t="shared" si="3"/>
        <v>2.4502114037301746E-4</v>
      </c>
      <c r="H66" s="7">
        <v>20</v>
      </c>
      <c r="I66" s="7">
        <f t="shared" si="4"/>
        <v>1.9999999999999999E-7</v>
      </c>
      <c r="J66" s="7">
        <f t="shared" si="5"/>
        <v>6.2707817626853997E-7</v>
      </c>
      <c r="K66" s="40">
        <f t="shared" si="6"/>
        <v>0.62707817626854001</v>
      </c>
      <c r="L66" s="32"/>
      <c r="M66" s="15"/>
      <c r="N66" s="15"/>
      <c r="O66" s="15"/>
      <c r="P66" s="15"/>
      <c r="Q66" s="33"/>
      <c r="R66" s="35"/>
      <c r="S66" s="34"/>
      <c r="T66" s="34"/>
      <c r="U66" s="32"/>
    </row>
    <row r="67" spans="1:21" x14ac:dyDescent="0.25">
      <c r="A67" s="40">
        <v>11600</v>
      </c>
      <c r="B67" s="44">
        <f t="shared" si="0"/>
        <v>1.1599999999999999</v>
      </c>
      <c r="C67" s="7">
        <v>0</v>
      </c>
      <c r="D67" s="2">
        <v>0</v>
      </c>
      <c r="E67" s="2">
        <f t="shared" si="1"/>
        <v>0</v>
      </c>
      <c r="F67" s="7">
        <f t="shared" si="2"/>
        <v>0</v>
      </c>
      <c r="G67" s="2">
        <f t="shared" si="3"/>
        <v>0</v>
      </c>
      <c r="H67" s="7">
        <v>0</v>
      </c>
      <c r="I67" s="7">
        <f t="shared" si="4"/>
        <v>0</v>
      </c>
      <c r="J67" s="7">
        <f t="shared" si="5"/>
        <v>0</v>
      </c>
      <c r="K67" s="40">
        <f t="shared" si="6"/>
        <v>0</v>
      </c>
      <c r="L67" s="32"/>
      <c r="M67" s="15"/>
      <c r="N67" s="15"/>
      <c r="O67" s="15"/>
      <c r="P67" s="15"/>
      <c r="Q67" s="33"/>
      <c r="R67" s="35"/>
      <c r="S67" s="34"/>
      <c r="T67" s="34"/>
      <c r="U67" s="32"/>
    </row>
    <row r="68" spans="1:21" x14ac:dyDescent="0.25">
      <c r="A68" s="40">
        <v>11800</v>
      </c>
      <c r="B68" s="44">
        <f t="shared" si="0"/>
        <v>1.18</v>
      </c>
      <c r="C68" s="7">
        <v>0</v>
      </c>
      <c r="D68" s="2">
        <v>0</v>
      </c>
      <c r="E68" s="2">
        <f t="shared" si="1"/>
        <v>0</v>
      </c>
      <c r="F68" s="7">
        <f t="shared" si="2"/>
        <v>0</v>
      </c>
      <c r="G68" s="2">
        <f t="shared" si="3"/>
        <v>0</v>
      </c>
      <c r="H68" s="7">
        <v>0</v>
      </c>
      <c r="I68" s="7">
        <f t="shared" si="4"/>
        <v>0</v>
      </c>
      <c r="J68" s="7">
        <f t="shared" si="5"/>
        <v>0</v>
      </c>
      <c r="K68" s="40">
        <f t="shared" si="6"/>
        <v>0</v>
      </c>
      <c r="L68" s="32"/>
      <c r="M68" s="15"/>
      <c r="N68" s="15"/>
      <c r="O68" s="15"/>
      <c r="P68" s="15"/>
      <c r="Q68" s="33"/>
      <c r="R68" s="35"/>
      <c r="S68" s="34"/>
      <c r="T68" s="34"/>
      <c r="U68" s="32"/>
    </row>
    <row r="69" spans="1:21" x14ac:dyDescent="0.25">
      <c r="A69" s="40">
        <v>12000</v>
      </c>
      <c r="B69" s="44">
        <f t="shared" si="0"/>
        <v>1.2</v>
      </c>
      <c r="C69" s="7">
        <v>0</v>
      </c>
      <c r="D69" s="2">
        <v>0</v>
      </c>
      <c r="E69" s="2">
        <f t="shared" si="1"/>
        <v>0</v>
      </c>
      <c r="F69" s="7">
        <f t="shared" si="2"/>
        <v>0</v>
      </c>
      <c r="G69" s="2">
        <f t="shared" si="3"/>
        <v>0</v>
      </c>
      <c r="H69" s="7">
        <v>0</v>
      </c>
      <c r="I69" s="7">
        <f t="shared" si="4"/>
        <v>0</v>
      </c>
      <c r="J69" s="7">
        <f t="shared" si="5"/>
        <v>0</v>
      </c>
      <c r="K69" s="40">
        <f t="shared" si="6"/>
        <v>0</v>
      </c>
      <c r="L69" s="32"/>
      <c r="M69" s="15"/>
      <c r="N69" s="15"/>
      <c r="O69" s="15"/>
      <c r="P69" s="15"/>
      <c r="Q69" s="33"/>
      <c r="R69" s="35"/>
      <c r="S69" s="34"/>
      <c r="T69" s="34"/>
      <c r="U69" s="32"/>
    </row>
    <row r="70" spans="1:21" x14ac:dyDescent="0.25">
      <c r="A70" s="40">
        <v>12200</v>
      </c>
      <c r="B70" s="44">
        <f t="shared" si="0"/>
        <v>1.22</v>
      </c>
      <c r="C70" s="7">
        <v>0</v>
      </c>
      <c r="D70" s="2">
        <v>0</v>
      </c>
      <c r="E70" s="2">
        <f t="shared" si="1"/>
        <v>0</v>
      </c>
      <c r="F70" s="7">
        <f t="shared" si="2"/>
        <v>0</v>
      </c>
      <c r="G70" s="2">
        <f t="shared" si="3"/>
        <v>0</v>
      </c>
      <c r="H70" s="7">
        <v>0</v>
      </c>
      <c r="I70" s="7">
        <f t="shared" si="4"/>
        <v>0</v>
      </c>
      <c r="J70" s="7">
        <f t="shared" si="5"/>
        <v>0</v>
      </c>
      <c r="K70" s="40">
        <f t="shared" si="6"/>
        <v>0</v>
      </c>
      <c r="L70" s="32"/>
      <c r="M70" s="15"/>
      <c r="N70" s="15"/>
      <c r="O70" s="15"/>
      <c r="P70" s="15"/>
      <c r="Q70" s="33"/>
      <c r="R70" s="35"/>
      <c r="S70" s="34"/>
      <c r="T70" s="34"/>
      <c r="U70" s="32"/>
    </row>
    <row r="71" spans="1:21" x14ac:dyDescent="0.25">
      <c r="A71" s="40">
        <v>12400</v>
      </c>
      <c r="B71" s="44">
        <f t="shared" si="0"/>
        <v>1.24</v>
      </c>
      <c r="C71" s="7">
        <v>0</v>
      </c>
      <c r="D71" s="2">
        <v>0</v>
      </c>
      <c r="E71" s="2">
        <f t="shared" si="1"/>
        <v>0</v>
      </c>
      <c r="F71" s="7">
        <f t="shared" si="2"/>
        <v>0</v>
      </c>
      <c r="G71" s="2">
        <f t="shared" si="3"/>
        <v>0</v>
      </c>
      <c r="H71" s="7">
        <v>0</v>
      </c>
      <c r="I71" s="7">
        <f t="shared" si="4"/>
        <v>0</v>
      </c>
      <c r="J71" s="7">
        <f t="shared" si="5"/>
        <v>0</v>
      </c>
      <c r="K71" s="40">
        <f t="shared" si="6"/>
        <v>0</v>
      </c>
      <c r="L71" s="32"/>
      <c r="M71" s="15"/>
      <c r="N71" s="15"/>
      <c r="O71" s="15"/>
      <c r="P71" s="15"/>
      <c r="Q71" s="33"/>
      <c r="R71" s="35"/>
      <c r="S71" s="34"/>
      <c r="T71" s="34"/>
      <c r="U71" s="32"/>
    </row>
    <row r="72" spans="1:21" x14ac:dyDescent="0.25">
      <c r="A72" s="40">
        <v>12600</v>
      </c>
      <c r="B72" s="44">
        <f t="shared" si="0"/>
        <v>1.26</v>
      </c>
      <c r="C72" s="7">
        <v>0</v>
      </c>
      <c r="D72" s="2">
        <v>0</v>
      </c>
      <c r="E72" s="2">
        <f t="shared" si="1"/>
        <v>0</v>
      </c>
      <c r="F72" s="7">
        <f t="shared" si="2"/>
        <v>0</v>
      </c>
      <c r="G72" s="2">
        <f t="shared" si="3"/>
        <v>0</v>
      </c>
      <c r="H72" s="7">
        <v>0</v>
      </c>
      <c r="I72" s="7">
        <f t="shared" si="4"/>
        <v>0</v>
      </c>
      <c r="J72" s="7">
        <f t="shared" si="5"/>
        <v>0</v>
      </c>
      <c r="K72" s="40">
        <f t="shared" si="6"/>
        <v>0</v>
      </c>
      <c r="L72" s="32"/>
      <c r="M72" s="15"/>
      <c r="N72" s="15"/>
      <c r="O72" s="15"/>
      <c r="P72" s="15"/>
      <c r="Q72" s="33"/>
      <c r="R72" s="35"/>
      <c r="S72" s="34"/>
      <c r="T72" s="34"/>
      <c r="U72" s="32"/>
    </row>
    <row r="73" spans="1:21" x14ac:dyDescent="0.25">
      <c r="A73" s="40">
        <v>12800</v>
      </c>
      <c r="B73" s="44">
        <f t="shared" si="0"/>
        <v>1.28</v>
      </c>
      <c r="C73" s="7">
        <v>0</v>
      </c>
      <c r="D73" s="2">
        <v>0</v>
      </c>
      <c r="E73" s="2">
        <f t="shared" si="1"/>
        <v>0</v>
      </c>
      <c r="F73" s="7">
        <f t="shared" si="2"/>
        <v>0</v>
      </c>
      <c r="G73" s="2">
        <f t="shared" si="3"/>
        <v>0</v>
      </c>
      <c r="H73" s="7">
        <v>0</v>
      </c>
      <c r="I73" s="7">
        <f t="shared" si="4"/>
        <v>0</v>
      </c>
      <c r="J73" s="7">
        <f t="shared" si="5"/>
        <v>0</v>
      </c>
      <c r="K73" s="40">
        <f t="shared" si="6"/>
        <v>0</v>
      </c>
      <c r="L73" s="32"/>
      <c r="M73" s="15"/>
      <c r="N73" s="15"/>
      <c r="O73" s="15"/>
      <c r="P73" s="15"/>
      <c r="Q73" s="33"/>
      <c r="R73" s="35"/>
      <c r="S73" s="34"/>
      <c r="T73" s="34"/>
      <c r="U73" s="32"/>
    </row>
    <row r="74" spans="1:21" x14ac:dyDescent="0.25">
      <c r="A74" s="40">
        <v>13000</v>
      </c>
      <c r="B74" s="44">
        <f t="shared" si="0"/>
        <v>1.3</v>
      </c>
      <c r="C74" s="7">
        <v>0</v>
      </c>
      <c r="D74" s="2">
        <v>0</v>
      </c>
      <c r="E74" s="2">
        <f t="shared" si="1"/>
        <v>0</v>
      </c>
      <c r="F74" s="7">
        <f t="shared" si="2"/>
        <v>0</v>
      </c>
      <c r="G74" s="2">
        <f t="shared" si="3"/>
        <v>0</v>
      </c>
      <c r="H74" s="7">
        <v>0</v>
      </c>
      <c r="I74" s="7">
        <f t="shared" si="4"/>
        <v>0</v>
      </c>
      <c r="J74" s="7">
        <f t="shared" si="5"/>
        <v>0</v>
      </c>
      <c r="K74" s="40">
        <f t="shared" si="6"/>
        <v>0</v>
      </c>
      <c r="L74" s="32"/>
      <c r="M74" s="15"/>
      <c r="N74" s="15"/>
      <c r="O74" s="15"/>
      <c r="P74" s="15"/>
      <c r="Q74" s="33"/>
      <c r="R74" s="35"/>
      <c r="S74" s="34"/>
      <c r="T74" s="34"/>
      <c r="U74" s="32"/>
    </row>
    <row r="75" spans="1:21" x14ac:dyDescent="0.25">
      <c r="A75" s="40">
        <v>13200</v>
      </c>
      <c r="B75" s="44">
        <f t="shared" ref="B75:B109" si="7">A75/10000</f>
        <v>1.32</v>
      </c>
      <c r="C75" s="7">
        <v>0</v>
      </c>
      <c r="D75" s="2">
        <v>0</v>
      </c>
      <c r="E75" s="2">
        <f t="shared" ref="E75:E109" si="8">C75+D75</f>
        <v>0</v>
      </c>
      <c r="F75" s="7">
        <f t="shared" ref="F75:F109" si="9">E75/0.00000001</f>
        <v>0</v>
      </c>
      <c r="G75" s="2">
        <f t="shared" ref="G75:G109" si="10">F75*C$5/C$2</f>
        <v>0</v>
      </c>
      <c r="H75" s="7">
        <v>0</v>
      </c>
      <c r="I75" s="7">
        <f t="shared" ref="I75:I109" si="11">H75/100000000</f>
        <v>0</v>
      </c>
      <c r="J75" s="7">
        <f t="shared" ref="J75:J109" si="12">H75*C$5/C$2</f>
        <v>0</v>
      </c>
      <c r="K75" s="40">
        <f t="shared" ref="K75:K109" si="13">J75*1000000</f>
        <v>0</v>
      </c>
      <c r="L75" s="32"/>
      <c r="M75" s="15"/>
      <c r="N75" s="15"/>
      <c r="O75" s="15"/>
      <c r="P75" s="15"/>
      <c r="Q75" s="33"/>
      <c r="R75" s="35"/>
      <c r="S75" s="34"/>
      <c r="T75" s="34"/>
      <c r="U75" s="32"/>
    </row>
    <row r="76" spans="1:21" x14ac:dyDescent="0.25">
      <c r="A76" s="40">
        <v>13400</v>
      </c>
      <c r="B76" s="44">
        <f t="shared" si="7"/>
        <v>1.34</v>
      </c>
      <c r="C76" s="7">
        <v>0</v>
      </c>
      <c r="D76" s="2">
        <v>0</v>
      </c>
      <c r="E76" s="2">
        <f t="shared" si="8"/>
        <v>0</v>
      </c>
      <c r="F76" s="7">
        <f t="shared" si="9"/>
        <v>0</v>
      </c>
      <c r="G76" s="2">
        <f t="shared" si="10"/>
        <v>0</v>
      </c>
      <c r="H76" s="7">
        <v>0</v>
      </c>
      <c r="I76" s="7">
        <f t="shared" si="11"/>
        <v>0</v>
      </c>
      <c r="J76" s="7">
        <f t="shared" si="12"/>
        <v>0</v>
      </c>
      <c r="K76" s="40">
        <f t="shared" si="13"/>
        <v>0</v>
      </c>
      <c r="L76" s="32"/>
      <c r="M76" s="15"/>
      <c r="N76" s="15"/>
      <c r="O76" s="15"/>
      <c r="P76" s="15"/>
      <c r="Q76" s="33"/>
      <c r="R76" s="35"/>
      <c r="S76" s="34"/>
      <c r="T76" s="34"/>
      <c r="U76" s="32"/>
    </row>
    <row r="77" spans="1:21" x14ac:dyDescent="0.25">
      <c r="A77" s="40">
        <v>13600</v>
      </c>
      <c r="B77" s="44">
        <f t="shared" si="7"/>
        <v>1.36</v>
      </c>
      <c r="C77" s="7">
        <v>0</v>
      </c>
      <c r="D77" s="2">
        <v>0</v>
      </c>
      <c r="E77" s="2">
        <f t="shared" si="8"/>
        <v>0</v>
      </c>
      <c r="F77" s="7">
        <f t="shared" si="9"/>
        <v>0</v>
      </c>
      <c r="G77" s="2">
        <f t="shared" si="10"/>
        <v>0</v>
      </c>
      <c r="H77" s="7">
        <v>0</v>
      </c>
      <c r="I77" s="7">
        <f t="shared" si="11"/>
        <v>0</v>
      </c>
      <c r="J77" s="7">
        <f t="shared" si="12"/>
        <v>0</v>
      </c>
      <c r="K77" s="40">
        <f t="shared" si="13"/>
        <v>0</v>
      </c>
      <c r="L77" s="32"/>
      <c r="M77" s="15"/>
      <c r="N77" s="15"/>
      <c r="O77" s="15"/>
      <c r="P77" s="15"/>
      <c r="Q77" s="33"/>
      <c r="R77" s="35"/>
      <c r="S77" s="34"/>
      <c r="T77" s="34"/>
      <c r="U77" s="32"/>
    </row>
    <row r="78" spans="1:21" x14ac:dyDescent="0.25">
      <c r="A78" s="40">
        <v>13800</v>
      </c>
      <c r="B78" s="44">
        <f t="shared" si="7"/>
        <v>1.38</v>
      </c>
      <c r="C78" s="7">
        <v>0</v>
      </c>
      <c r="D78" s="2">
        <v>0</v>
      </c>
      <c r="E78" s="2">
        <f t="shared" si="8"/>
        <v>0</v>
      </c>
      <c r="F78" s="7">
        <f t="shared" si="9"/>
        <v>0</v>
      </c>
      <c r="G78" s="2">
        <f t="shared" si="10"/>
        <v>0</v>
      </c>
      <c r="H78" s="7">
        <v>0</v>
      </c>
      <c r="I78" s="7">
        <f t="shared" si="11"/>
        <v>0</v>
      </c>
      <c r="J78" s="7">
        <f t="shared" si="12"/>
        <v>0</v>
      </c>
      <c r="K78" s="40">
        <f t="shared" si="13"/>
        <v>0</v>
      </c>
      <c r="L78" s="32"/>
      <c r="M78" s="15"/>
      <c r="N78" s="15"/>
      <c r="O78" s="15"/>
      <c r="P78" s="15"/>
      <c r="Q78" s="33"/>
      <c r="R78" s="35"/>
      <c r="S78" s="34"/>
      <c r="T78" s="34"/>
      <c r="U78" s="32"/>
    </row>
    <row r="79" spans="1:21" x14ac:dyDescent="0.25">
      <c r="A79" s="40">
        <v>14000</v>
      </c>
      <c r="B79" s="44">
        <f t="shared" si="7"/>
        <v>1.4</v>
      </c>
      <c r="C79" s="7">
        <v>0</v>
      </c>
      <c r="D79" s="2">
        <v>0</v>
      </c>
      <c r="E79" s="2">
        <f t="shared" si="8"/>
        <v>0</v>
      </c>
      <c r="F79" s="7">
        <f t="shared" si="9"/>
        <v>0</v>
      </c>
      <c r="G79" s="2">
        <f t="shared" si="10"/>
        <v>0</v>
      </c>
      <c r="H79" s="7">
        <v>0</v>
      </c>
      <c r="I79" s="7">
        <f t="shared" si="11"/>
        <v>0</v>
      </c>
      <c r="J79" s="7">
        <f t="shared" si="12"/>
        <v>0</v>
      </c>
      <c r="K79" s="40">
        <f t="shared" si="13"/>
        <v>0</v>
      </c>
      <c r="L79" s="32"/>
      <c r="M79" s="15"/>
      <c r="N79" s="15"/>
      <c r="O79" s="15"/>
      <c r="P79" s="15"/>
      <c r="Q79" s="33"/>
      <c r="R79" s="35"/>
      <c r="S79" s="34"/>
      <c r="T79" s="34"/>
      <c r="U79" s="32"/>
    </row>
    <row r="80" spans="1:21" x14ac:dyDescent="0.25">
      <c r="A80" s="40">
        <v>14200</v>
      </c>
      <c r="B80" s="44">
        <f t="shared" si="7"/>
        <v>1.42</v>
      </c>
      <c r="C80" s="7">
        <v>0</v>
      </c>
      <c r="D80" s="2">
        <v>0</v>
      </c>
      <c r="E80" s="2">
        <f t="shared" si="8"/>
        <v>0</v>
      </c>
      <c r="F80" s="7">
        <f t="shared" si="9"/>
        <v>0</v>
      </c>
      <c r="G80" s="2">
        <f t="shared" si="10"/>
        <v>0</v>
      </c>
      <c r="H80" s="7">
        <v>0</v>
      </c>
      <c r="I80" s="7">
        <f t="shared" si="11"/>
        <v>0</v>
      </c>
      <c r="J80" s="7">
        <f t="shared" si="12"/>
        <v>0</v>
      </c>
      <c r="K80" s="40">
        <f t="shared" si="13"/>
        <v>0</v>
      </c>
      <c r="L80" s="32"/>
      <c r="M80" s="15"/>
      <c r="N80" s="15"/>
      <c r="O80" s="15"/>
      <c r="P80" s="15"/>
      <c r="Q80" s="33"/>
      <c r="R80" s="35"/>
      <c r="S80" s="34"/>
      <c r="T80" s="34"/>
      <c r="U80" s="32"/>
    </row>
    <row r="81" spans="1:21" x14ac:dyDescent="0.25">
      <c r="A81" s="40">
        <v>14400</v>
      </c>
      <c r="B81" s="44">
        <f t="shared" si="7"/>
        <v>1.44</v>
      </c>
      <c r="C81" s="7">
        <v>0</v>
      </c>
      <c r="D81" s="2">
        <v>0</v>
      </c>
      <c r="E81" s="2">
        <f t="shared" si="8"/>
        <v>0</v>
      </c>
      <c r="F81" s="7">
        <f t="shared" si="9"/>
        <v>0</v>
      </c>
      <c r="G81" s="2">
        <f t="shared" si="10"/>
        <v>0</v>
      </c>
      <c r="H81" s="7">
        <v>0</v>
      </c>
      <c r="I81" s="7">
        <f t="shared" si="11"/>
        <v>0</v>
      </c>
      <c r="J81" s="7">
        <f t="shared" si="12"/>
        <v>0</v>
      </c>
      <c r="K81" s="40">
        <f t="shared" si="13"/>
        <v>0</v>
      </c>
      <c r="L81" s="32"/>
      <c r="M81" s="15"/>
      <c r="N81" s="15"/>
      <c r="O81" s="15"/>
      <c r="P81" s="15"/>
      <c r="Q81" s="33"/>
      <c r="R81" s="35"/>
      <c r="S81" s="34"/>
      <c r="T81" s="34"/>
      <c r="U81" s="32"/>
    </row>
    <row r="82" spans="1:21" x14ac:dyDescent="0.25">
      <c r="A82" s="40">
        <v>14600</v>
      </c>
      <c r="B82" s="44">
        <f t="shared" si="7"/>
        <v>1.46</v>
      </c>
      <c r="C82" s="7">
        <v>0</v>
      </c>
      <c r="D82" s="2">
        <v>0</v>
      </c>
      <c r="E82" s="2">
        <f t="shared" si="8"/>
        <v>0</v>
      </c>
      <c r="F82" s="7">
        <f t="shared" si="9"/>
        <v>0</v>
      </c>
      <c r="G82" s="2">
        <f t="shared" si="10"/>
        <v>0</v>
      </c>
      <c r="H82" s="7">
        <v>0</v>
      </c>
      <c r="I82" s="7">
        <f t="shared" si="11"/>
        <v>0</v>
      </c>
      <c r="J82" s="7">
        <f t="shared" si="12"/>
        <v>0</v>
      </c>
      <c r="K82" s="40">
        <f t="shared" si="13"/>
        <v>0</v>
      </c>
      <c r="L82" s="32"/>
      <c r="M82" s="15"/>
      <c r="N82" s="15"/>
      <c r="O82" s="15"/>
      <c r="P82" s="15"/>
      <c r="Q82" s="33"/>
      <c r="R82" s="35"/>
      <c r="S82" s="34"/>
      <c r="T82" s="34"/>
      <c r="U82" s="32"/>
    </row>
    <row r="83" spans="1:21" x14ac:dyDescent="0.25">
      <c r="A83" s="40">
        <v>14800</v>
      </c>
      <c r="B83" s="44">
        <f t="shared" si="7"/>
        <v>1.48</v>
      </c>
      <c r="C83" s="7">
        <v>0</v>
      </c>
      <c r="D83" s="2">
        <v>0</v>
      </c>
      <c r="E83" s="2">
        <f t="shared" si="8"/>
        <v>0</v>
      </c>
      <c r="F83" s="7">
        <f t="shared" si="9"/>
        <v>0</v>
      </c>
      <c r="G83" s="2">
        <f t="shared" si="10"/>
        <v>0</v>
      </c>
      <c r="H83" s="7">
        <v>0</v>
      </c>
      <c r="I83" s="7">
        <f t="shared" si="11"/>
        <v>0</v>
      </c>
      <c r="J83" s="7">
        <f t="shared" si="12"/>
        <v>0</v>
      </c>
      <c r="K83" s="40">
        <f t="shared" si="13"/>
        <v>0</v>
      </c>
      <c r="L83" s="32"/>
      <c r="M83" s="15"/>
      <c r="N83" s="15"/>
      <c r="O83" s="15"/>
      <c r="P83" s="15"/>
      <c r="Q83" s="33"/>
      <c r="R83" s="35"/>
      <c r="S83" s="34"/>
      <c r="T83" s="34"/>
      <c r="U83" s="32"/>
    </row>
    <row r="84" spans="1:21" x14ac:dyDescent="0.25">
      <c r="A84" s="40">
        <v>15000</v>
      </c>
      <c r="B84" s="44">
        <f t="shared" si="7"/>
        <v>1.5</v>
      </c>
      <c r="C84" s="7">
        <v>0</v>
      </c>
      <c r="D84" s="2">
        <v>0</v>
      </c>
      <c r="E84" s="2">
        <f t="shared" si="8"/>
        <v>0</v>
      </c>
      <c r="F84" s="7">
        <f t="shared" si="9"/>
        <v>0</v>
      </c>
      <c r="G84" s="2">
        <f t="shared" si="10"/>
        <v>0</v>
      </c>
      <c r="H84" s="7">
        <v>0</v>
      </c>
      <c r="I84" s="7">
        <f t="shared" si="11"/>
        <v>0</v>
      </c>
      <c r="J84" s="7">
        <f t="shared" si="12"/>
        <v>0</v>
      </c>
      <c r="K84" s="40">
        <f t="shared" si="13"/>
        <v>0</v>
      </c>
      <c r="L84" s="32"/>
      <c r="M84" s="15"/>
      <c r="N84" s="15"/>
      <c r="O84" s="15"/>
      <c r="P84" s="15"/>
      <c r="Q84" s="33"/>
      <c r="R84" s="35"/>
      <c r="S84" s="34"/>
      <c r="T84" s="34"/>
      <c r="U84" s="32"/>
    </row>
    <row r="85" spans="1:21" x14ac:dyDescent="0.25">
      <c r="A85" s="40">
        <v>15200</v>
      </c>
      <c r="B85" s="44">
        <f t="shared" si="7"/>
        <v>1.52</v>
      </c>
      <c r="C85" s="7">
        <v>0</v>
      </c>
      <c r="D85" s="2">
        <v>0</v>
      </c>
      <c r="E85" s="2">
        <f t="shared" si="8"/>
        <v>0</v>
      </c>
      <c r="F85" s="7">
        <f t="shared" si="9"/>
        <v>0</v>
      </c>
      <c r="G85" s="2">
        <f t="shared" si="10"/>
        <v>0</v>
      </c>
      <c r="H85" s="7">
        <v>0</v>
      </c>
      <c r="I85" s="7">
        <f t="shared" si="11"/>
        <v>0</v>
      </c>
      <c r="J85" s="7">
        <f t="shared" si="12"/>
        <v>0</v>
      </c>
      <c r="K85" s="40">
        <f t="shared" si="13"/>
        <v>0</v>
      </c>
      <c r="L85" s="32"/>
      <c r="M85" s="15"/>
      <c r="N85" s="15"/>
      <c r="O85" s="15"/>
      <c r="P85" s="15"/>
      <c r="Q85" s="33"/>
      <c r="R85" s="35"/>
      <c r="S85" s="34"/>
      <c r="T85" s="34"/>
      <c r="U85" s="32"/>
    </row>
    <row r="86" spans="1:21" x14ac:dyDescent="0.25">
      <c r="A86" s="40">
        <v>15400</v>
      </c>
      <c r="B86" s="44">
        <f t="shared" si="7"/>
        <v>1.54</v>
      </c>
      <c r="C86" s="7">
        <v>0</v>
      </c>
      <c r="D86" s="2">
        <v>0</v>
      </c>
      <c r="E86" s="2">
        <f t="shared" si="8"/>
        <v>0</v>
      </c>
      <c r="F86" s="7">
        <f t="shared" si="9"/>
        <v>0</v>
      </c>
      <c r="G86" s="2">
        <f t="shared" si="10"/>
        <v>0</v>
      </c>
      <c r="H86" s="7">
        <v>0</v>
      </c>
      <c r="I86" s="7">
        <f t="shared" si="11"/>
        <v>0</v>
      </c>
      <c r="J86" s="7">
        <f t="shared" si="12"/>
        <v>0</v>
      </c>
      <c r="K86" s="40">
        <f t="shared" si="13"/>
        <v>0</v>
      </c>
      <c r="L86" s="32"/>
      <c r="M86" s="15"/>
      <c r="N86" s="15"/>
      <c r="O86" s="15"/>
      <c r="P86" s="15"/>
      <c r="Q86" s="33"/>
      <c r="R86" s="35"/>
      <c r="S86" s="34"/>
      <c r="T86" s="34"/>
      <c r="U86" s="32"/>
    </row>
    <row r="87" spans="1:21" x14ac:dyDescent="0.25">
      <c r="A87" s="40">
        <v>15600</v>
      </c>
      <c r="B87" s="44">
        <f t="shared" si="7"/>
        <v>1.56</v>
      </c>
      <c r="C87" s="7">
        <v>0</v>
      </c>
      <c r="D87" s="2">
        <v>0</v>
      </c>
      <c r="E87" s="2">
        <f t="shared" si="8"/>
        <v>0</v>
      </c>
      <c r="F87" s="7">
        <f t="shared" si="9"/>
        <v>0</v>
      </c>
      <c r="G87" s="2">
        <f t="shared" si="10"/>
        <v>0</v>
      </c>
      <c r="H87" s="7">
        <v>0</v>
      </c>
      <c r="I87" s="7">
        <f t="shared" si="11"/>
        <v>0</v>
      </c>
      <c r="J87" s="7">
        <f t="shared" si="12"/>
        <v>0</v>
      </c>
      <c r="K87" s="40">
        <f t="shared" si="13"/>
        <v>0</v>
      </c>
      <c r="L87" s="32"/>
      <c r="M87" s="15"/>
      <c r="N87" s="15"/>
      <c r="O87" s="15"/>
      <c r="P87" s="15"/>
      <c r="Q87" s="33"/>
      <c r="R87" s="35"/>
      <c r="S87" s="34"/>
      <c r="T87" s="34"/>
      <c r="U87" s="32"/>
    </row>
    <row r="88" spans="1:21" x14ac:dyDescent="0.25">
      <c r="A88" s="40">
        <v>15800</v>
      </c>
      <c r="B88" s="44">
        <f t="shared" si="7"/>
        <v>1.58</v>
      </c>
      <c r="C88" s="7">
        <v>0</v>
      </c>
      <c r="D88" s="2">
        <v>0</v>
      </c>
      <c r="E88" s="2">
        <f t="shared" si="8"/>
        <v>0</v>
      </c>
      <c r="F88" s="7">
        <f t="shared" si="9"/>
        <v>0</v>
      </c>
      <c r="G88" s="2">
        <f t="shared" si="10"/>
        <v>0</v>
      </c>
      <c r="H88" s="7">
        <v>0</v>
      </c>
      <c r="I88" s="7">
        <f t="shared" si="11"/>
        <v>0</v>
      </c>
      <c r="J88" s="7">
        <f t="shared" si="12"/>
        <v>0</v>
      </c>
      <c r="K88" s="40">
        <f t="shared" si="13"/>
        <v>0</v>
      </c>
      <c r="L88" s="32"/>
      <c r="M88" s="15"/>
      <c r="N88" s="15"/>
      <c r="O88" s="15"/>
      <c r="P88" s="15"/>
      <c r="Q88" s="33"/>
      <c r="R88" s="35"/>
      <c r="S88" s="34"/>
      <c r="T88" s="34"/>
      <c r="U88" s="32"/>
    </row>
    <row r="89" spans="1:21" x14ac:dyDescent="0.25">
      <c r="A89" s="40">
        <v>16000</v>
      </c>
      <c r="B89" s="44">
        <f t="shared" si="7"/>
        <v>1.6</v>
      </c>
      <c r="C89" s="7">
        <v>0</v>
      </c>
      <c r="D89" s="2">
        <v>0</v>
      </c>
      <c r="E89" s="2">
        <f t="shared" si="8"/>
        <v>0</v>
      </c>
      <c r="F89" s="7">
        <f t="shared" si="9"/>
        <v>0</v>
      </c>
      <c r="G89" s="2">
        <f t="shared" si="10"/>
        <v>0</v>
      </c>
      <c r="H89" s="7">
        <v>0</v>
      </c>
      <c r="I89" s="7">
        <f t="shared" si="11"/>
        <v>0</v>
      </c>
      <c r="J89" s="7">
        <f t="shared" si="12"/>
        <v>0</v>
      </c>
      <c r="K89" s="40">
        <f t="shared" si="13"/>
        <v>0</v>
      </c>
      <c r="L89" s="32"/>
      <c r="M89" s="15"/>
      <c r="N89" s="15"/>
      <c r="O89" s="15"/>
      <c r="P89" s="15"/>
      <c r="Q89" s="33"/>
      <c r="R89" s="35"/>
      <c r="S89" s="34"/>
      <c r="T89" s="34"/>
      <c r="U89" s="32"/>
    </row>
    <row r="90" spans="1:21" x14ac:dyDescent="0.25">
      <c r="A90" s="40">
        <v>16200</v>
      </c>
      <c r="B90" s="44">
        <f t="shared" si="7"/>
        <v>1.62</v>
      </c>
      <c r="C90" s="7">
        <v>0</v>
      </c>
      <c r="D90" s="2">
        <v>0</v>
      </c>
      <c r="E90" s="2">
        <f t="shared" si="8"/>
        <v>0</v>
      </c>
      <c r="F90" s="7">
        <f t="shared" si="9"/>
        <v>0</v>
      </c>
      <c r="G90" s="2">
        <f t="shared" si="10"/>
        <v>0</v>
      </c>
      <c r="H90" s="7">
        <v>0</v>
      </c>
      <c r="I90" s="7">
        <f t="shared" si="11"/>
        <v>0</v>
      </c>
      <c r="J90" s="7">
        <f t="shared" si="12"/>
        <v>0</v>
      </c>
      <c r="K90" s="40">
        <f t="shared" si="13"/>
        <v>0</v>
      </c>
      <c r="L90" s="32"/>
      <c r="M90" s="15"/>
      <c r="N90" s="15"/>
      <c r="O90" s="15"/>
      <c r="P90" s="15"/>
      <c r="Q90" s="33"/>
      <c r="R90" s="35"/>
      <c r="S90" s="34"/>
      <c r="T90" s="34"/>
      <c r="U90" s="32"/>
    </row>
    <row r="91" spans="1:21" x14ac:dyDescent="0.25">
      <c r="A91" s="40">
        <v>16400</v>
      </c>
      <c r="B91" s="44">
        <f t="shared" si="7"/>
        <v>1.64</v>
      </c>
      <c r="C91" s="7">
        <v>0</v>
      </c>
      <c r="D91" s="2">
        <v>0</v>
      </c>
      <c r="E91" s="2">
        <f t="shared" si="8"/>
        <v>0</v>
      </c>
      <c r="F91" s="7">
        <f t="shared" si="9"/>
        <v>0</v>
      </c>
      <c r="G91" s="2">
        <f t="shared" si="10"/>
        <v>0</v>
      </c>
      <c r="H91" s="7">
        <v>0</v>
      </c>
      <c r="I91" s="7">
        <f t="shared" si="11"/>
        <v>0</v>
      </c>
      <c r="J91" s="7">
        <f t="shared" si="12"/>
        <v>0</v>
      </c>
      <c r="K91" s="40">
        <f t="shared" si="13"/>
        <v>0</v>
      </c>
      <c r="L91" s="32"/>
      <c r="M91" s="15"/>
      <c r="N91" s="15"/>
      <c r="O91" s="15"/>
      <c r="P91" s="15"/>
      <c r="Q91" s="33"/>
      <c r="R91" s="35"/>
      <c r="S91" s="34"/>
      <c r="T91" s="34"/>
      <c r="U91" s="32"/>
    </row>
    <row r="92" spans="1:21" x14ac:dyDescent="0.25">
      <c r="A92" s="40">
        <v>16600</v>
      </c>
      <c r="B92" s="44">
        <f t="shared" si="7"/>
        <v>1.66</v>
      </c>
      <c r="C92" s="7">
        <v>0</v>
      </c>
      <c r="D92" s="2">
        <v>0</v>
      </c>
      <c r="E92" s="2">
        <f t="shared" si="8"/>
        <v>0</v>
      </c>
      <c r="F92" s="7">
        <f t="shared" si="9"/>
        <v>0</v>
      </c>
      <c r="G92" s="2">
        <f t="shared" si="10"/>
        <v>0</v>
      </c>
      <c r="H92" s="7">
        <v>0</v>
      </c>
      <c r="I92" s="7">
        <f t="shared" si="11"/>
        <v>0</v>
      </c>
      <c r="J92" s="7">
        <f t="shared" si="12"/>
        <v>0</v>
      </c>
      <c r="K92" s="40">
        <f t="shared" si="13"/>
        <v>0</v>
      </c>
      <c r="L92" s="32"/>
      <c r="M92" s="15"/>
      <c r="N92" s="15"/>
      <c r="O92" s="15"/>
      <c r="P92" s="15"/>
      <c r="Q92" s="33"/>
      <c r="R92" s="35"/>
      <c r="S92" s="34"/>
      <c r="T92" s="34"/>
      <c r="U92" s="32"/>
    </row>
    <row r="93" spans="1:21" x14ac:dyDescent="0.25">
      <c r="A93" s="40">
        <v>16800</v>
      </c>
      <c r="B93" s="44">
        <f t="shared" si="7"/>
        <v>1.68</v>
      </c>
      <c r="C93" s="7">
        <v>0</v>
      </c>
      <c r="D93" s="2">
        <v>0</v>
      </c>
      <c r="E93" s="2">
        <f t="shared" si="8"/>
        <v>0</v>
      </c>
      <c r="F93" s="7">
        <f t="shared" si="9"/>
        <v>0</v>
      </c>
      <c r="G93" s="2">
        <f t="shared" si="10"/>
        <v>0</v>
      </c>
      <c r="H93" s="7">
        <v>0</v>
      </c>
      <c r="I93" s="7">
        <f t="shared" si="11"/>
        <v>0</v>
      </c>
      <c r="J93" s="7">
        <f t="shared" si="12"/>
        <v>0</v>
      </c>
      <c r="K93" s="40">
        <f t="shared" si="13"/>
        <v>0</v>
      </c>
      <c r="L93" s="32"/>
      <c r="M93" s="15"/>
      <c r="N93" s="15"/>
      <c r="O93" s="15"/>
      <c r="P93" s="15"/>
      <c r="Q93" s="33"/>
      <c r="R93" s="35"/>
      <c r="S93" s="34"/>
      <c r="T93" s="34"/>
      <c r="U93" s="32"/>
    </row>
    <row r="94" spans="1:21" x14ac:dyDescent="0.25">
      <c r="A94" s="40">
        <v>17000</v>
      </c>
      <c r="B94" s="44">
        <f t="shared" si="7"/>
        <v>1.7</v>
      </c>
      <c r="C94" s="7">
        <v>0</v>
      </c>
      <c r="D94" s="2">
        <v>0</v>
      </c>
      <c r="E94" s="2">
        <f t="shared" si="8"/>
        <v>0</v>
      </c>
      <c r="F94" s="7">
        <f t="shared" si="9"/>
        <v>0</v>
      </c>
      <c r="G94" s="2">
        <f t="shared" si="10"/>
        <v>0</v>
      </c>
      <c r="H94" s="7">
        <v>0</v>
      </c>
      <c r="I94" s="7">
        <f t="shared" si="11"/>
        <v>0</v>
      </c>
      <c r="J94" s="7">
        <f t="shared" si="12"/>
        <v>0</v>
      </c>
      <c r="K94" s="40">
        <f t="shared" si="13"/>
        <v>0</v>
      </c>
      <c r="L94" s="32"/>
      <c r="M94" s="15"/>
      <c r="N94" s="15"/>
      <c r="O94" s="15"/>
      <c r="P94" s="15"/>
      <c r="Q94" s="33"/>
      <c r="R94" s="35"/>
      <c r="S94" s="34"/>
      <c r="T94" s="34"/>
      <c r="U94" s="32"/>
    </row>
    <row r="95" spans="1:21" x14ac:dyDescent="0.25">
      <c r="A95" s="40">
        <v>17200</v>
      </c>
      <c r="B95" s="44">
        <f t="shared" si="7"/>
        <v>1.72</v>
      </c>
      <c r="C95" s="7">
        <v>0</v>
      </c>
      <c r="D95" s="2">
        <v>0</v>
      </c>
      <c r="E95" s="2">
        <f t="shared" si="8"/>
        <v>0</v>
      </c>
      <c r="F95" s="7">
        <f t="shared" si="9"/>
        <v>0</v>
      </c>
      <c r="G95" s="2">
        <f t="shared" si="10"/>
        <v>0</v>
      </c>
      <c r="H95" s="7">
        <v>0</v>
      </c>
      <c r="I95" s="7">
        <f t="shared" si="11"/>
        <v>0</v>
      </c>
      <c r="J95" s="7">
        <f t="shared" si="12"/>
        <v>0</v>
      </c>
      <c r="K95" s="40">
        <f t="shared" si="13"/>
        <v>0</v>
      </c>
      <c r="L95" s="32"/>
      <c r="M95" s="15"/>
      <c r="N95" s="15"/>
      <c r="O95" s="15"/>
      <c r="P95" s="15"/>
      <c r="Q95" s="33"/>
      <c r="R95" s="35"/>
      <c r="S95" s="34"/>
      <c r="T95" s="34"/>
      <c r="U95" s="32"/>
    </row>
    <row r="96" spans="1:21" x14ac:dyDescent="0.25">
      <c r="A96" s="40">
        <v>17400</v>
      </c>
      <c r="B96" s="44">
        <f t="shared" si="7"/>
        <v>1.74</v>
      </c>
      <c r="C96" s="7">
        <v>0</v>
      </c>
      <c r="D96" s="2">
        <v>0</v>
      </c>
      <c r="E96" s="2">
        <f t="shared" si="8"/>
        <v>0</v>
      </c>
      <c r="F96" s="7">
        <f t="shared" si="9"/>
        <v>0</v>
      </c>
      <c r="G96" s="2">
        <f t="shared" si="10"/>
        <v>0</v>
      </c>
      <c r="H96" s="7">
        <v>0</v>
      </c>
      <c r="I96" s="7">
        <f t="shared" si="11"/>
        <v>0</v>
      </c>
      <c r="J96" s="7">
        <f t="shared" si="12"/>
        <v>0</v>
      </c>
      <c r="K96" s="40">
        <f t="shared" si="13"/>
        <v>0</v>
      </c>
      <c r="L96" s="32"/>
      <c r="M96" s="15"/>
      <c r="N96" s="15"/>
      <c r="O96" s="15"/>
      <c r="P96" s="15"/>
      <c r="Q96" s="33"/>
      <c r="R96" s="35"/>
      <c r="S96" s="34"/>
      <c r="T96" s="34"/>
      <c r="U96" s="32"/>
    </row>
    <row r="97" spans="1:21" x14ac:dyDescent="0.25">
      <c r="A97" s="40">
        <v>17600</v>
      </c>
      <c r="B97" s="44">
        <f t="shared" si="7"/>
        <v>1.76</v>
      </c>
      <c r="C97" s="7">
        <v>0</v>
      </c>
      <c r="D97" s="2">
        <v>0</v>
      </c>
      <c r="E97" s="2">
        <f t="shared" si="8"/>
        <v>0</v>
      </c>
      <c r="F97" s="7">
        <f t="shared" si="9"/>
        <v>0</v>
      </c>
      <c r="G97" s="2">
        <f t="shared" si="10"/>
        <v>0</v>
      </c>
      <c r="H97" s="7">
        <v>0</v>
      </c>
      <c r="I97" s="7">
        <f t="shared" si="11"/>
        <v>0</v>
      </c>
      <c r="J97" s="7">
        <f t="shared" si="12"/>
        <v>0</v>
      </c>
      <c r="K97" s="40">
        <f t="shared" si="13"/>
        <v>0</v>
      </c>
      <c r="L97" s="32"/>
      <c r="M97" s="15"/>
      <c r="N97" s="15"/>
      <c r="O97" s="15"/>
      <c r="P97" s="15"/>
      <c r="Q97" s="33"/>
      <c r="R97" s="35"/>
      <c r="S97" s="34"/>
      <c r="T97" s="34"/>
      <c r="U97" s="32"/>
    </row>
    <row r="98" spans="1:21" x14ac:dyDescent="0.25">
      <c r="A98" s="40">
        <v>17800</v>
      </c>
      <c r="B98" s="44">
        <f t="shared" si="7"/>
        <v>1.78</v>
      </c>
      <c r="C98" s="7">
        <v>0</v>
      </c>
      <c r="D98" s="2">
        <v>0</v>
      </c>
      <c r="E98" s="2">
        <f t="shared" si="8"/>
        <v>0</v>
      </c>
      <c r="F98" s="7">
        <f t="shared" si="9"/>
        <v>0</v>
      </c>
      <c r="G98" s="2">
        <f t="shared" si="10"/>
        <v>0</v>
      </c>
      <c r="H98" s="32">
        <v>0</v>
      </c>
      <c r="I98" s="7">
        <f t="shared" si="11"/>
        <v>0</v>
      </c>
      <c r="J98" s="7">
        <f t="shared" si="12"/>
        <v>0</v>
      </c>
      <c r="K98" s="40">
        <f t="shared" si="13"/>
        <v>0</v>
      </c>
      <c r="L98" s="32"/>
      <c r="M98" s="15"/>
      <c r="N98" s="15"/>
      <c r="O98" s="15"/>
      <c r="P98" s="15"/>
      <c r="Q98" s="33"/>
      <c r="R98" s="35"/>
      <c r="S98" s="34"/>
      <c r="T98" s="34"/>
      <c r="U98" s="32"/>
    </row>
    <row r="99" spans="1:21" x14ac:dyDescent="0.25">
      <c r="A99" s="40">
        <v>18000</v>
      </c>
      <c r="B99" s="44">
        <f t="shared" si="7"/>
        <v>1.8</v>
      </c>
      <c r="C99" s="7">
        <v>0</v>
      </c>
      <c r="D99" s="2">
        <v>0</v>
      </c>
      <c r="E99" s="2">
        <f t="shared" si="8"/>
        <v>0</v>
      </c>
      <c r="F99" s="7">
        <f t="shared" si="9"/>
        <v>0</v>
      </c>
      <c r="G99" s="2">
        <f t="shared" si="10"/>
        <v>0</v>
      </c>
      <c r="H99" s="32">
        <v>0</v>
      </c>
      <c r="I99" s="7">
        <f t="shared" si="11"/>
        <v>0</v>
      </c>
      <c r="J99" s="7">
        <f t="shared" si="12"/>
        <v>0</v>
      </c>
      <c r="K99" s="40">
        <f t="shared" si="13"/>
        <v>0</v>
      </c>
      <c r="L99" s="32"/>
      <c r="M99" s="15"/>
      <c r="N99" s="15"/>
      <c r="O99" s="15"/>
      <c r="P99" s="15"/>
      <c r="Q99" s="33"/>
      <c r="R99" s="35"/>
      <c r="S99" s="34"/>
      <c r="T99" s="34"/>
      <c r="U99" s="32"/>
    </row>
    <row r="100" spans="1:21" x14ac:dyDescent="0.25">
      <c r="A100" s="40">
        <v>18200</v>
      </c>
      <c r="B100" s="44">
        <f t="shared" si="7"/>
        <v>1.82</v>
      </c>
      <c r="C100" s="7">
        <v>0</v>
      </c>
      <c r="D100" s="2">
        <v>0</v>
      </c>
      <c r="E100" s="2">
        <f t="shared" si="8"/>
        <v>0</v>
      </c>
      <c r="F100" s="7">
        <f t="shared" si="9"/>
        <v>0</v>
      </c>
      <c r="G100" s="2">
        <f t="shared" si="10"/>
        <v>0</v>
      </c>
      <c r="H100" s="32">
        <v>0</v>
      </c>
      <c r="I100" s="7">
        <f t="shared" si="11"/>
        <v>0</v>
      </c>
      <c r="J100" s="7">
        <f t="shared" si="12"/>
        <v>0</v>
      </c>
      <c r="K100" s="40">
        <f t="shared" si="13"/>
        <v>0</v>
      </c>
      <c r="L100" s="32"/>
      <c r="M100" s="15"/>
      <c r="N100" s="15"/>
      <c r="O100" s="15"/>
      <c r="P100" s="15"/>
      <c r="Q100" s="33"/>
      <c r="R100" s="35"/>
      <c r="S100" s="34"/>
      <c r="T100" s="34"/>
      <c r="U100" s="32"/>
    </row>
    <row r="101" spans="1:21" x14ac:dyDescent="0.25">
      <c r="A101" s="40">
        <v>18400</v>
      </c>
      <c r="B101" s="44">
        <f t="shared" si="7"/>
        <v>1.84</v>
      </c>
      <c r="C101" s="7">
        <v>0</v>
      </c>
      <c r="D101" s="2">
        <v>0</v>
      </c>
      <c r="E101" s="2">
        <f t="shared" si="8"/>
        <v>0</v>
      </c>
      <c r="F101" s="7">
        <f t="shared" si="9"/>
        <v>0</v>
      </c>
      <c r="G101" s="2">
        <f t="shared" si="10"/>
        <v>0</v>
      </c>
      <c r="H101" s="32">
        <v>0</v>
      </c>
      <c r="I101" s="7">
        <f t="shared" si="11"/>
        <v>0</v>
      </c>
      <c r="J101" s="7">
        <f t="shared" si="12"/>
        <v>0</v>
      </c>
      <c r="K101" s="40">
        <f t="shared" si="13"/>
        <v>0</v>
      </c>
      <c r="L101" s="32"/>
      <c r="M101" s="15"/>
      <c r="N101" s="15"/>
      <c r="O101" s="15"/>
      <c r="P101" s="15"/>
      <c r="Q101" s="33"/>
      <c r="R101" s="35"/>
      <c r="S101" s="34"/>
      <c r="T101" s="34"/>
      <c r="U101" s="32"/>
    </row>
    <row r="102" spans="1:21" x14ac:dyDescent="0.25">
      <c r="A102" s="40">
        <v>18600</v>
      </c>
      <c r="B102" s="44">
        <f t="shared" si="7"/>
        <v>1.86</v>
      </c>
      <c r="C102" s="7">
        <v>0</v>
      </c>
      <c r="D102" s="2">
        <v>0</v>
      </c>
      <c r="E102" s="2">
        <f t="shared" si="8"/>
        <v>0</v>
      </c>
      <c r="F102" s="7">
        <f t="shared" si="9"/>
        <v>0</v>
      </c>
      <c r="G102" s="2">
        <f t="shared" si="10"/>
        <v>0</v>
      </c>
      <c r="H102" s="32">
        <v>0</v>
      </c>
      <c r="I102" s="7">
        <f t="shared" si="11"/>
        <v>0</v>
      </c>
      <c r="J102" s="7">
        <f t="shared" si="12"/>
        <v>0</v>
      </c>
      <c r="K102" s="40">
        <f t="shared" si="13"/>
        <v>0</v>
      </c>
      <c r="L102" s="32"/>
      <c r="M102" s="15"/>
      <c r="N102" s="15"/>
      <c r="O102" s="15"/>
      <c r="P102" s="15"/>
      <c r="Q102" s="33"/>
      <c r="R102" s="35"/>
      <c r="S102" s="34"/>
      <c r="T102" s="34"/>
      <c r="U102" s="32"/>
    </row>
    <row r="103" spans="1:21" x14ac:dyDescent="0.25">
      <c r="A103" s="40">
        <v>18800</v>
      </c>
      <c r="B103" s="44">
        <f t="shared" si="7"/>
        <v>1.88</v>
      </c>
      <c r="C103" s="7">
        <v>0</v>
      </c>
      <c r="D103" s="2">
        <v>0</v>
      </c>
      <c r="E103" s="2">
        <f t="shared" si="8"/>
        <v>0</v>
      </c>
      <c r="F103" s="7">
        <f t="shared" si="9"/>
        <v>0</v>
      </c>
      <c r="G103" s="2">
        <f t="shared" si="10"/>
        <v>0</v>
      </c>
      <c r="H103" s="32">
        <v>0</v>
      </c>
      <c r="I103" s="7">
        <f t="shared" si="11"/>
        <v>0</v>
      </c>
      <c r="J103" s="7">
        <f t="shared" si="12"/>
        <v>0</v>
      </c>
      <c r="K103" s="40">
        <f t="shared" si="13"/>
        <v>0</v>
      </c>
      <c r="L103" s="32"/>
      <c r="M103" s="15"/>
      <c r="N103" s="15"/>
      <c r="O103" s="15"/>
      <c r="P103" s="15"/>
      <c r="Q103" s="33"/>
      <c r="R103" s="35"/>
      <c r="S103" s="34"/>
      <c r="T103" s="34"/>
      <c r="U103" s="32"/>
    </row>
    <row r="104" spans="1:21" x14ac:dyDescent="0.25">
      <c r="A104" s="40">
        <v>19000</v>
      </c>
      <c r="B104" s="44">
        <f t="shared" si="7"/>
        <v>1.9</v>
      </c>
      <c r="C104" s="7">
        <v>0</v>
      </c>
      <c r="D104" s="2">
        <v>0</v>
      </c>
      <c r="E104" s="2">
        <f t="shared" si="8"/>
        <v>0</v>
      </c>
      <c r="F104" s="7">
        <f t="shared" si="9"/>
        <v>0</v>
      </c>
      <c r="G104" s="2">
        <f t="shared" si="10"/>
        <v>0</v>
      </c>
      <c r="H104" s="32">
        <v>0</v>
      </c>
      <c r="I104" s="7">
        <f t="shared" si="11"/>
        <v>0</v>
      </c>
      <c r="J104" s="7">
        <f t="shared" si="12"/>
        <v>0</v>
      </c>
      <c r="K104" s="40">
        <f t="shared" si="13"/>
        <v>0</v>
      </c>
      <c r="L104" s="32"/>
      <c r="M104" s="15"/>
      <c r="N104" s="15"/>
      <c r="O104" s="15"/>
      <c r="P104" s="15"/>
      <c r="Q104" s="33"/>
      <c r="R104" s="35"/>
      <c r="S104" s="34"/>
      <c r="T104" s="34"/>
      <c r="U104" s="32"/>
    </row>
    <row r="105" spans="1:21" x14ac:dyDescent="0.25">
      <c r="A105" s="40">
        <v>19200</v>
      </c>
      <c r="B105" s="44">
        <f t="shared" si="7"/>
        <v>1.92</v>
      </c>
      <c r="C105" s="7">
        <v>0</v>
      </c>
      <c r="D105" s="2">
        <v>0</v>
      </c>
      <c r="E105" s="2">
        <f t="shared" si="8"/>
        <v>0</v>
      </c>
      <c r="F105" s="7">
        <f t="shared" si="9"/>
        <v>0</v>
      </c>
      <c r="G105" s="2">
        <f t="shared" si="10"/>
        <v>0</v>
      </c>
      <c r="H105" s="32">
        <v>0</v>
      </c>
      <c r="I105" s="7">
        <f t="shared" si="11"/>
        <v>0</v>
      </c>
      <c r="J105" s="7">
        <f t="shared" si="12"/>
        <v>0</v>
      </c>
      <c r="K105" s="40">
        <f t="shared" si="13"/>
        <v>0</v>
      </c>
      <c r="L105" s="32"/>
      <c r="M105" s="15"/>
      <c r="N105" s="15"/>
      <c r="O105" s="15"/>
      <c r="P105" s="15"/>
      <c r="Q105" s="33"/>
      <c r="R105" s="35"/>
      <c r="S105" s="34"/>
      <c r="T105" s="34"/>
      <c r="U105" s="32"/>
    </row>
    <row r="106" spans="1:21" x14ac:dyDescent="0.25">
      <c r="A106" s="37">
        <v>19400</v>
      </c>
      <c r="B106" s="44">
        <f t="shared" si="7"/>
        <v>1.94</v>
      </c>
      <c r="C106" s="32">
        <v>0</v>
      </c>
      <c r="D106" s="16">
        <v>0</v>
      </c>
      <c r="E106" s="2">
        <f t="shared" si="8"/>
        <v>0</v>
      </c>
      <c r="F106" s="7">
        <f t="shared" si="9"/>
        <v>0</v>
      </c>
      <c r="G106" s="2">
        <f t="shared" si="10"/>
        <v>0</v>
      </c>
      <c r="H106" s="32">
        <v>0</v>
      </c>
      <c r="I106" s="7">
        <f t="shared" si="11"/>
        <v>0</v>
      </c>
      <c r="J106" s="7">
        <f t="shared" si="12"/>
        <v>0</v>
      </c>
      <c r="K106" s="40">
        <f t="shared" si="13"/>
        <v>0</v>
      </c>
      <c r="L106" s="32"/>
      <c r="M106" s="15"/>
      <c r="N106" s="15"/>
      <c r="O106" s="15"/>
      <c r="P106" s="15"/>
      <c r="Q106" s="33"/>
      <c r="R106" s="35"/>
      <c r="S106" s="34"/>
      <c r="T106" s="34"/>
      <c r="U106" s="32"/>
    </row>
    <row r="107" spans="1:21" x14ac:dyDescent="0.25">
      <c r="A107" s="37">
        <v>19600</v>
      </c>
      <c r="B107" s="44">
        <f t="shared" si="7"/>
        <v>1.96</v>
      </c>
      <c r="C107" s="32">
        <v>0</v>
      </c>
      <c r="D107" s="16">
        <v>0</v>
      </c>
      <c r="E107" s="2">
        <f t="shared" si="8"/>
        <v>0</v>
      </c>
      <c r="F107" s="7">
        <f t="shared" si="9"/>
        <v>0</v>
      </c>
      <c r="G107" s="2">
        <f t="shared" si="10"/>
        <v>0</v>
      </c>
      <c r="H107" s="32">
        <v>0</v>
      </c>
      <c r="I107" s="7">
        <f t="shared" si="11"/>
        <v>0</v>
      </c>
      <c r="J107" s="7">
        <f t="shared" si="12"/>
        <v>0</v>
      </c>
      <c r="K107" s="40">
        <f t="shared" si="13"/>
        <v>0</v>
      </c>
      <c r="L107" s="32"/>
      <c r="M107" s="15"/>
      <c r="N107" s="15"/>
      <c r="O107" s="15"/>
      <c r="P107" s="15"/>
      <c r="Q107" s="33"/>
      <c r="R107" s="35"/>
      <c r="S107" s="34"/>
      <c r="T107" s="34"/>
      <c r="U107" s="32"/>
    </row>
    <row r="108" spans="1:21" x14ac:dyDescent="0.25">
      <c r="A108" s="37">
        <v>19800</v>
      </c>
      <c r="B108" s="44">
        <f t="shared" si="7"/>
        <v>1.98</v>
      </c>
      <c r="C108" s="32">
        <v>0</v>
      </c>
      <c r="D108" s="16">
        <v>0</v>
      </c>
      <c r="E108" s="2">
        <f t="shared" si="8"/>
        <v>0</v>
      </c>
      <c r="F108" s="7">
        <f t="shared" si="9"/>
        <v>0</v>
      </c>
      <c r="G108" s="2">
        <f t="shared" si="10"/>
        <v>0</v>
      </c>
      <c r="H108" s="32">
        <v>0</v>
      </c>
      <c r="I108" s="7">
        <f t="shared" si="11"/>
        <v>0</v>
      </c>
      <c r="J108" s="7">
        <f t="shared" si="12"/>
        <v>0</v>
      </c>
      <c r="K108" s="40">
        <f t="shared" si="13"/>
        <v>0</v>
      </c>
      <c r="L108" s="32"/>
      <c r="M108" s="15"/>
      <c r="N108" s="15"/>
      <c r="O108" s="15"/>
      <c r="P108" s="15"/>
      <c r="Q108" s="33"/>
      <c r="R108" s="35"/>
      <c r="S108" s="34"/>
      <c r="T108" s="34"/>
      <c r="U108" s="32"/>
    </row>
    <row r="109" spans="1:21" x14ac:dyDescent="0.25">
      <c r="A109" s="37">
        <v>20000</v>
      </c>
      <c r="B109" s="44">
        <f t="shared" si="7"/>
        <v>2</v>
      </c>
      <c r="C109" s="32">
        <v>0</v>
      </c>
      <c r="D109" s="16">
        <v>0</v>
      </c>
      <c r="E109" s="2">
        <f t="shared" si="8"/>
        <v>0</v>
      </c>
      <c r="F109" s="7">
        <f t="shared" si="9"/>
        <v>0</v>
      </c>
      <c r="G109" s="2">
        <f t="shared" si="10"/>
        <v>0</v>
      </c>
      <c r="H109" s="32">
        <v>0</v>
      </c>
      <c r="I109" s="7">
        <f t="shared" si="11"/>
        <v>0</v>
      </c>
      <c r="J109" s="7">
        <f t="shared" si="12"/>
        <v>0</v>
      </c>
      <c r="K109" s="40">
        <f t="shared" si="13"/>
        <v>0</v>
      </c>
      <c r="L109" s="32"/>
      <c r="M109" s="15"/>
      <c r="N109" s="15"/>
      <c r="O109" s="15"/>
      <c r="P109" s="15"/>
      <c r="Q109" s="33"/>
      <c r="R109" s="35"/>
      <c r="S109" s="34"/>
      <c r="T109" s="34"/>
      <c r="U109" s="32"/>
    </row>
    <row r="110" spans="1:21" x14ac:dyDescent="0.25">
      <c r="A110" s="15"/>
      <c r="B110" s="15"/>
      <c r="C110" s="15"/>
      <c r="D110" s="15"/>
      <c r="E110" s="32"/>
      <c r="F110" s="32"/>
      <c r="G110" s="32"/>
      <c r="H110" s="15"/>
      <c r="I110" s="32"/>
      <c r="J110" s="32"/>
      <c r="K110" s="32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1:21" x14ac:dyDescent="0.25">
      <c r="A111" s="15"/>
      <c r="B111" s="15"/>
      <c r="C111" s="15"/>
      <c r="D111" s="15"/>
      <c r="E111" s="32"/>
      <c r="F111" s="32"/>
      <c r="G111" s="32"/>
      <c r="H111" s="15"/>
      <c r="I111" s="32"/>
      <c r="J111" s="32"/>
      <c r="K111" s="32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x14ac:dyDescent="0.25">
      <c r="A112" s="15"/>
      <c r="B112" s="15"/>
      <c r="C112" s="15"/>
      <c r="D112" s="15"/>
      <c r="E112" s="32"/>
      <c r="F112" s="32"/>
      <c r="G112" s="32"/>
      <c r="H112" s="15"/>
      <c r="I112" s="32"/>
      <c r="J112" s="32"/>
      <c r="K112" s="32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x14ac:dyDescent="0.25">
      <c r="A113" s="15"/>
      <c r="B113" s="15"/>
      <c r="C113" s="15"/>
      <c r="D113" s="15"/>
      <c r="E113" s="32"/>
      <c r="F113" s="32"/>
      <c r="G113" s="32"/>
      <c r="H113" s="15"/>
      <c r="I113" s="32"/>
      <c r="J113" s="32"/>
      <c r="K113" s="32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x14ac:dyDescent="0.25">
      <c r="A114" s="15"/>
      <c r="B114" s="15"/>
      <c r="C114" s="15"/>
      <c r="D114" s="15"/>
      <c r="E114" s="15"/>
      <c r="F114" s="15"/>
      <c r="G114" s="15"/>
      <c r="H114" s="15"/>
      <c r="I114" s="32"/>
      <c r="J114" s="32"/>
      <c r="K114" s="32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x14ac:dyDescent="0.25">
      <c r="A115" s="15"/>
      <c r="B115" s="15"/>
      <c r="C115" s="15"/>
      <c r="D115" s="15"/>
      <c r="E115" s="15"/>
      <c r="F115" s="15"/>
      <c r="G115" s="15"/>
      <c r="H115" s="15"/>
      <c r="I115" s="32"/>
      <c r="J115" s="32"/>
      <c r="K115" s="32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x14ac:dyDescent="0.25">
      <c r="A116" s="15"/>
      <c r="B116" s="15"/>
      <c r="C116" s="15"/>
      <c r="D116" s="15"/>
      <c r="E116" s="15"/>
      <c r="F116" s="15"/>
      <c r="G116" s="15"/>
      <c r="H116" s="15"/>
      <c r="I116" s="32"/>
      <c r="J116" s="32"/>
      <c r="K116" s="32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x14ac:dyDescent="0.25">
      <c r="A117" s="15"/>
      <c r="B117" s="15"/>
      <c r="C117" s="15"/>
      <c r="D117" s="15"/>
      <c r="E117" s="15"/>
      <c r="F117" s="15"/>
      <c r="G117" s="15"/>
      <c r="H117" s="15"/>
      <c r="I117" s="32"/>
      <c r="J117" s="32"/>
      <c r="K117" s="32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x14ac:dyDescent="0.25">
      <c r="A118" s="15"/>
      <c r="B118" s="15"/>
      <c r="C118" s="15"/>
      <c r="D118" s="15"/>
      <c r="E118" s="15"/>
      <c r="F118" s="15"/>
      <c r="G118" s="15"/>
      <c r="H118" s="15"/>
      <c r="I118" s="32"/>
      <c r="J118" s="32"/>
      <c r="K118" s="32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x14ac:dyDescent="0.25">
      <c r="A119" s="15"/>
      <c r="B119" s="15"/>
      <c r="C119" s="15"/>
      <c r="D119" s="15"/>
      <c r="E119" s="15"/>
      <c r="F119" s="15"/>
      <c r="G119" s="15"/>
      <c r="H119" s="15"/>
      <c r="I119" s="32"/>
      <c r="J119" s="32"/>
      <c r="K119" s="32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x14ac:dyDescent="0.25">
      <c r="A120" s="15"/>
      <c r="B120" s="15"/>
      <c r="C120" s="15"/>
      <c r="D120" s="15"/>
      <c r="E120" s="15"/>
      <c r="F120" s="15"/>
      <c r="G120" s="15"/>
      <c r="H120" s="15"/>
      <c r="I120" s="32"/>
      <c r="J120" s="32"/>
      <c r="K120" s="32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 x14ac:dyDescent="0.25">
      <c r="A121" s="15"/>
      <c r="B121" s="15"/>
      <c r="C121" s="15"/>
      <c r="D121" s="15"/>
      <c r="E121" s="15"/>
      <c r="F121" s="15"/>
      <c r="G121" s="15"/>
      <c r="H121" s="15"/>
      <c r="I121" s="32"/>
      <c r="J121" s="32"/>
      <c r="K121" s="32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1:2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1:2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:2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1:2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2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:2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:2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:2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1:2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1:2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1:2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1:2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1:2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:2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1:2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1:2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:2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:2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1:2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:2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1:2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1:2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1:2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1:2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1:2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:2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1:2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1:2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1:2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1:2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1:2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1:2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1:2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1:2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1:2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1:2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1:2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1:2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1:2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1:2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spans="1:2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1:2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1:2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1:2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1:2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1:2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1:2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1:2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1:2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1:2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1:2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1:2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1:2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1:2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1:2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1:2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1:2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1:2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1:2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1:2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1:2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1:2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1:2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1:2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1:2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1:2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1:2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1:2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1:2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1:2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1:2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1:2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1:2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1:2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1:2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1:2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1:2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1:2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1:2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1:2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1:2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1:2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1:2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1:2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1:2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1:2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1:2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1:2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1:2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spans="1:2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1:2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1:2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spans="1:2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spans="1:2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spans="1:2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1:2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spans="1:2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1:2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spans="1:2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1:2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1:2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1:2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1:2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1:2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1:2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1:2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spans="1:2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spans="1:2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spans="1:2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spans="1:2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spans="1:2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1:2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spans="1:2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</row>
    <row r="251" spans="1:2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</row>
    <row r="252" spans="1:2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</row>
    <row r="253" spans="1:2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4" spans="1:2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spans="1:2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spans="1:2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spans="1:2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</row>
    <row r="258" spans="1:2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</row>
    <row r="259" spans="1:2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spans="1:2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spans="1:2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</row>
    <row r="262" spans="1:2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</row>
    <row r="263" spans="1:2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</row>
    <row r="264" spans="1:2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spans="1:2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spans="1:2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spans="1:2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</row>
    <row r="268" spans="1:2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</row>
    <row r="269" spans="1:2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spans="1:2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spans="1:2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</row>
    <row r="272" spans="1:2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</row>
    <row r="273" spans="1:2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spans="1:2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spans="1:2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</row>
    <row r="276" spans="1:2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</row>
    <row r="277" spans="1:2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</row>
    <row r="278" spans="1:2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spans="1:2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</row>
    <row r="280" spans="1:2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</row>
    <row r="281" spans="1:2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spans="1:2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</row>
    <row r="283" spans="1:2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</row>
    <row r="284" spans="1:2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</row>
    <row r="285" spans="1:2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spans="1:2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spans="1:2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spans="1:2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</row>
    <row r="289" spans="1:2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spans="1:2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</row>
    <row r="291" spans="1:2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spans="1:2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</row>
    <row r="293" spans="1:2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</row>
    <row r="294" spans="1:2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</row>
    <row r="295" spans="1:2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</row>
    <row r="296" spans="1:2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</row>
    <row r="297" spans="1:2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</row>
    <row r="298" spans="1:2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</row>
    <row r="299" spans="1:2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</row>
    <row r="300" spans="1:2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</row>
    <row r="301" spans="1:2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1:2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spans="1:2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spans="1:2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spans="1:2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spans="1:2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</row>
    <row r="307" spans="1:2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spans="1:2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</row>
    <row r="309" spans="1:2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spans="1:2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</row>
    <row r="311" spans="1:2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</row>
    <row r="312" spans="1:2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</row>
    <row r="313" spans="1:2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</row>
    <row r="314" spans="1:2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spans="1:2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spans="1:2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spans="1:2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spans="1:2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spans="1:2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</row>
    <row r="320" spans="1:2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spans="1:2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</row>
    <row r="322" spans="1:2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</row>
    <row r="323" spans="1:2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</row>
    <row r="324" spans="1:2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</row>
    <row r="325" spans="1:2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</row>
    <row r="326" spans="1:2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</row>
    <row r="327" spans="1:2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</row>
    <row r="328" spans="1:2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</row>
    <row r="329" spans="1:2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</row>
    <row r="330" spans="1:2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</row>
    <row r="331" spans="1:2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</row>
    <row r="332" spans="1:2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</row>
    <row r="333" spans="1:2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</row>
    <row r="334" spans="1:2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</row>
    <row r="335" spans="1:2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</row>
    <row r="336" spans="1:2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</row>
    <row r="337" spans="1:2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</row>
    <row r="338" spans="1:2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</row>
    <row r="339" spans="1:2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</row>
    <row r="340" spans="1:2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</row>
    <row r="341" spans="1:2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</row>
    <row r="342" spans="1:2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</row>
    <row r="343" spans="1:2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</row>
    <row r="344" spans="1:2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</row>
    <row r="345" spans="1:2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</row>
    <row r="346" spans="1:2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</row>
    <row r="347" spans="1:2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</row>
    <row r="348" spans="1:2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</row>
    <row r="349" spans="1:2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</row>
    <row r="350" spans="1:2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</row>
    <row r="351" spans="1:2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</row>
    <row r="352" spans="1:2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</row>
    <row r="353" spans="1:2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</row>
    <row r="354" spans="1:2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</row>
    <row r="355" spans="1:2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</row>
    <row r="356" spans="1:2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</row>
    <row r="357" spans="1:2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</row>
    <row r="358" spans="1:2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</row>
    <row r="359" spans="1:2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</row>
    <row r="360" spans="1:2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</row>
    <row r="361" spans="1:2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</row>
    <row r="362" spans="1:2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</row>
    <row r="363" spans="1:2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</row>
    <row r="364" spans="1:2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</row>
    <row r="365" spans="1:2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</row>
    <row r="366" spans="1:2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</row>
    <row r="367" spans="1:2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</row>
    <row r="368" spans="1:2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</row>
    <row r="369" spans="1:2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</row>
    <row r="370" spans="1:2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</row>
    <row r="371" spans="1:2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</row>
    <row r="372" spans="1:2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</row>
    <row r="373" spans="1:2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</row>
    <row r="374" spans="1:2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</row>
    <row r="375" spans="1:2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</row>
    <row r="376" spans="1:2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</row>
    <row r="377" spans="1:2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</row>
    <row r="378" spans="1:2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</row>
    <row r="379" spans="1:2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</row>
    <row r="380" spans="1:2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</row>
    <row r="381" spans="1:2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</row>
    <row r="382" spans="1:2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</row>
    <row r="383" spans="1:2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</row>
    <row r="384" spans="1:2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  <row r="395" spans="1:2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</row>
    <row r="396" spans="1:2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</row>
    <row r="397" spans="1:2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</row>
    <row r="398" spans="1:2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</row>
    <row r="399" spans="1:2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</row>
    <row r="400" spans="1:2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</row>
    <row r="401" spans="1:2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</row>
    <row r="402" spans="1:2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</row>
    <row r="403" spans="1:2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</row>
    <row r="404" spans="1:2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</row>
    <row r="405" spans="1:2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</row>
    <row r="406" spans="1:2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</row>
    <row r="407" spans="1:2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</row>
    <row r="408" spans="1:2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</row>
    <row r="409" spans="1:2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</row>
    <row r="410" spans="1:2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</row>
    <row r="411" spans="1:2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</row>
    <row r="412" spans="1:2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</row>
    <row r="413" spans="1:2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</row>
    <row r="414" spans="1:2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</row>
    <row r="415" spans="1:2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</row>
    <row r="416" spans="1:2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</row>
    <row r="417" spans="1:2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</row>
    <row r="418" spans="1:2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</row>
    <row r="419" spans="1:2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</row>
    <row r="420" spans="1:2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</row>
    <row r="421" spans="1:2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</row>
    <row r="422" spans="1:2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</row>
    <row r="423" spans="1:2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 spans="1:2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1:2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5"/>
  <sheetViews>
    <sheetView workbookViewId="0">
      <selection activeCell="L42" sqref="L42"/>
    </sheetView>
  </sheetViews>
  <sheetFormatPr baseColWidth="10" defaultRowHeight="15" x14ac:dyDescent="0.25"/>
  <cols>
    <col min="1" max="1" width="11.42578125" style="5"/>
    <col min="2" max="2" width="9.42578125" style="5" customWidth="1"/>
    <col min="3" max="3" width="10.5703125" style="5" customWidth="1"/>
    <col min="4" max="4" width="9.85546875" style="5" customWidth="1"/>
    <col min="5" max="5" width="9.28515625" style="5" customWidth="1"/>
    <col min="6" max="6" width="10.42578125" style="5" customWidth="1"/>
    <col min="7" max="7" width="8" style="5" customWidth="1"/>
    <col min="8" max="8" width="9.85546875" style="5" customWidth="1"/>
    <col min="9" max="9" width="10.7109375" style="5" customWidth="1"/>
    <col min="10" max="10" width="11.42578125" style="5"/>
    <col min="11" max="11" width="11.140625" style="5" customWidth="1"/>
    <col min="12" max="12" width="3.42578125" style="5" customWidth="1"/>
    <col min="13" max="13" width="3.5703125" style="5" customWidth="1"/>
    <col min="14" max="14" width="13" style="5" customWidth="1"/>
    <col min="15" max="15" width="10.7109375" style="5" customWidth="1"/>
    <col min="16" max="16" width="12.140625" style="5" customWidth="1"/>
    <col min="17" max="17" width="8.140625" style="5" customWidth="1"/>
    <col min="18" max="18" width="9" style="5" customWidth="1"/>
    <col min="19" max="19" width="11.42578125" style="5"/>
    <col min="20" max="20" width="7.85546875" style="5" customWidth="1"/>
    <col min="21" max="21" width="11" style="5" customWidth="1"/>
    <col min="22" max="16384" width="11.42578125" style="5"/>
  </cols>
  <sheetData>
    <row r="1" spans="1:21" x14ac:dyDescent="0.25">
      <c r="A1" s="10" t="s">
        <v>21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0"/>
      <c r="P1" s="11"/>
      <c r="Q1" s="10"/>
      <c r="R1" s="12"/>
      <c r="S1" s="10"/>
      <c r="T1" s="10"/>
      <c r="U1" s="10"/>
    </row>
    <row r="2" spans="1:21" x14ac:dyDescent="0.25">
      <c r="A2" s="13" t="s">
        <v>0</v>
      </c>
      <c r="B2" s="13" t="s">
        <v>1</v>
      </c>
      <c r="C2" s="14">
        <v>8.4817000000000006E+22</v>
      </c>
      <c r="D2" s="15"/>
      <c r="E2" s="15"/>
      <c r="F2" s="15"/>
      <c r="G2" s="16"/>
      <c r="H2" s="11" t="s">
        <v>22</v>
      </c>
      <c r="I2" s="11"/>
      <c r="J2" s="16"/>
      <c r="K2" s="16"/>
      <c r="L2" s="16"/>
      <c r="M2" s="16"/>
      <c r="N2" s="16"/>
      <c r="O2" s="15"/>
      <c r="P2" s="16"/>
      <c r="Q2" s="15"/>
      <c r="R2" s="17"/>
      <c r="S2" s="15"/>
      <c r="T2" s="15"/>
      <c r="U2" s="15"/>
    </row>
    <row r="3" spans="1:21" x14ac:dyDescent="0.25">
      <c r="A3" s="15"/>
      <c r="B3" s="15"/>
      <c r="C3" s="15"/>
      <c r="D3" s="15"/>
      <c r="E3" s="15"/>
      <c r="F3" s="15"/>
      <c r="G3" s="16"/>
      <c r="H3" s="11" t="s">
        <v>14</v>
      </c>
      <c r="I3" s="11"/>
      <c r="J3" s="16"/>
      <c r="K3" s="16"/>
      <c r="L3" s="16"/>
      <c r="M3" s="16"/>
      <c r="N3" s="16"/>
      <c r="O3" s="15"/>
      <c r="P3" s="16"/>
      <c r="Q3" s="15"/>
      <c r="R3" s="17"/>
      <c r="S3" s="15"/>
      <c r="T3" s="15"/>
      <c r="U3" s="15"/>
    </row>
    <row r="4" spans="1:21" x14ac:dyDescent="0.25">
      <c r="A4" s="18" t="s">
        <v>23</v>
      </c>
      <c r="B4" s="18" t="s">
        <v>3</v>
      </c>
      <c r="C4" s="18">
        <v>5</v>
      </c>
      <c r="D4" s="19"/>
      <c r="E4" s="19"/>
      <c r="F4" s="15"/>
      <c r="G4" s="16"/>
      <c r="H4" s="11" t="s">
        <v>10</v>
      </c>
      <c r="I4" s="11"/>
      <c r="J4" s="16"/>
      <c r="K4" s="16"/>
      <c r="L4" s="16"/>
      <c r="M4" s="16"/>
      <c r="N4" s="16"/>
      <c r="O4" s="15"/>
      <c r="P4" s="16"/>
      <c r="Q4" s="15"/>
      <c r="R4" s="17"/>
      <c r="S4" s="15"/>
      <c r="T4" s="15"/>
      <c r="U4" s="15"/>
    </row>
    <row r="5" spans="1:21" x14ac:dyDescent="0.25">
      <c r="A5" s="18" t="s">
        <v>2</v>
      </c>
      <c r="B5" s="18" t="s">
        <v>19</v>
      </c>
      <c r="C5" s="20">
        <v>2659344483828438</v>
      </c>
      <c r="D5" s="21"/>
      <c r="E5" s="21"/>
      <c r="F5" s="15"/>
      <c r="G5" s="16"/>
      <c r="H5" s="11" t="s">
        <v>17</v>
      </c>
      <c r="I5" s="11"/>
      <c r="J5" s="16"/>
      <c r="K5" s="16"/>
      <c r="L5" s="16"/>
      <c r="M5" s="16"/>
      <c r="N5" s="16"/>
      <c r="O5" s="15"/>
      <c r="P5" s="16"/>
      <c r="Q5" s="15"/>
      <c r="R5" s="17"/>
      <c r="S5" s="15"/>
      <c r="T5" s="15"/>
      <c r="U5" s="15"/>
    </row>
    <row r="6" spans="1:21" x14ac:dyDescent="0.25">
      <c r="A6" s="15"/>
      <c r="B6" s="15"/>
      <c r="C6" s="15"/>
      <c r="D6" s="15"/>
      <c r="E6" s="15"/>
      <c r="F6" s="15"/>
      <c r="G6" s="16"/>
      <c r="H6" s="11" t="s">
        <v>18</v>
      </c>
      <c r="I6" s="11"/>
      <c r="J6" s="16"/>
      <c r="K6" s="16"/>
      <c r="L6" s="16"/>
      <c r="M6" s="16"/>
      <c r="N6" s="16"/>
      <c r="O6" s="15"/>
      <c r="P6" s="16"/>
      <c r="Q6" s="15"/>
      <c r="R6" s="17"/>
      <c r="S6" s="15"/>
      <c r="T6" s="15"/>
      <c r="U6" s="15"/>
    </row>
    <row r="7" spans="1:21" x14ac:dyDescent="0.25">
      <c r="A7" s="22" t="s">
        <v>50</v>
      </c>
      <c r="B7" s="23" t="s">
        <v>20</v>
      </c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5"/>
      <c r="P7" s="16"/>
      <c r="Q7" s="15"/>
      <c r="R7" s="17"/>
      <c r="S7" s="15"/>
      <c r="T7" s="15"/>
      <c r="U7" s="15"/>
    </row>
    <row r="8" spans="1:21" ht="64.5" customHeight="1" x14ac:dyDescent="0.25">
      <c r="A8" s="24" t="s">
        <v>4</v>
      </c>
      <c r="B8" s="24" t="s">
        <v>5</v>
      </c>
      <c r="C8" s="24" t="s">
        <v>6</v>
      </c>
      <c r="D8" s="24" t="s">
        <v>16</v>
      </c>
      <c r="E8" s="24" t="s">
        <v>8</v>
      </c>
      <c r="F8" s="24" t="s">
        <v>9</v>
      </c>
      <c r="G8" s="25" t="s">
        <v>7</v>
      </c>
      <c r="H8" s="25" t="s">
        <v>31</v>
      </c>
      <c r="I8" s="25" t="s">
        <v>32</v>
      </c>
      <c r="J8" s="25" t="s">
        <v>13</v>
      </c>
      <c r="K8" s="25" t="s">
        <v>35</v>
      </c>
      <c r="L8" s="26"/>
      <c r="M8" s="26"/>
      <c r="N8" s="26"/>
      <c r="O8" s="19"/>
      <c r="P8" s="26"/>
      <c r="Q8" s="41"/>
      <c r="R8" s="42"/>
      <c r="S8" s="43"/>
      <c r="T8" s="23"/>
      <c r="U8" s="15"/>
    </row>
    <row r="9" spans="1:21" x14ac:dyDescent="0.25">
      <c r="A9" s="27"/>
      <c r="B9" s="27"/>
      <c r="C9" s="27"/>
      <c r="D9" s="28"/>
      <c r="E9" s="15"/>
      <c r="F9" s="15"/>
      <c r="G9" s="16"/>
      <c r="H9" s="16"/>
      <c r="I9" s="16"/>
      <c r="J9" s="16"/>
      <c r="K9" s="16"/>
      <c r="L9" s="16"/>
      <c r="M9" s="16"/>
      <c r="N9" s="16"/>
      <c r="O9" s="15"/>
      <c r="P9" s="16"/>
      <c r="Q9" s="29"/>
      <c r="R9" s="30"/>
      <c r="S9" s="29"/>
      <c r="T9" s="29"/>
      <c r="U9" s="15"/>
    </row>
    <row r="10" spans="1:21" x14ac:dyDescent="0.25">
      <c r="A10" s="40">
        <v>100.01</v>
      </c>
      <c r="B10" s="44">
        <f>A10/10000</f>
        <v>1.0001000000000001E-2</v>
      </c>
      <c r="C10" s="7">
        <v>2.7978599999999999E-2</v>
      </c>
      <c r="D10" s="2">
        <v>0.55544899999999997</v>
      </c>
      <c r="E10" s="2">
        <f>C10+D10</f>
        <v>0.58342759999999994</v>
      </c>
      <c r="F10" s="7">
        <f>E10/0.00000001</f>
        <v>58342759.999999993</v>
      </c>
      <c r="G10" s="2">
        <f>F10*C$5/C$2</f>
        <v>1.8292735769636559</v>
      </c>
      <c r="H10" s="7">
        <v>340.01</v>
      </c>
      <c r="I10" s="7">
        <f>H10/100000000</f>
        <v>3.4000999999999999E-6</v>
      </c>
      <c r="J10" s="7">
        <f>H10*C$5/C$2</f>
        <v>1.0660642535653313E-5</v>
      </c>
      <c r="K10" s="40">
        <f>J10*1000000</f>
        <v>10.660642535653313</v>
      </c>
      <c r="L10" s="32"/>
      <c r="M10" s="16"/>
      <c r="O10" s="5" t="s">
        <v>29</v>
      </c>
      <c r="P10" s="5" t="s">
        <v>33</v>
      </c>
      <c r="Q10" s="33"/>
      <c r="R10" s="35"/>
      <c r="S10" s="34"/>
      <c r="T10" s="34"/>
      <c r="U10" s="32"/>
    </row>
    <row r="11" spans="1:21" x14ac:dyDescent="0.25">
      <c r="A11" s="40">
        <v>200.01</v>
      </c>
      <c r="B11" s="44">
        <f t="shared" ref="B11:B74" si="0">A11/10000</f>
        <v>2.0000999999999998E-2</v>
      </c>
      <c r="C11" s="7">
        <v>3.0581799999999999E-2</v>
      </c>
      <c r="D11" s="2">
        <v>0.59445499999999996</v>
      </c>
      <c r="E11" s="2">
        <f t="shared" ref="E11:E74" si="1">C11+D11</f>
        <v>0.62503679999999995</v>
      </c>
      <c r="F11" s="7">
        <f t="shared" ref="F11:F74" si="2">E11/0.00000001</f>
        <v>62503679.999999993</v>
      </c>
      <c r="G11" s="2">
        <f t="shared" ref="G11:G74" si="3">F11*C$5/C$2</f>
        <v>1.9597346832236209</v>
      </c>
      <c r="H11" s="7">
        <v>680.01</v>
      </c>
      <c r="I11" s="7">
        <f t="shared" ref="I11:I74" si="4">H11/100000000</f>
        <v>6.8000999999999995E-6</v>
      </c>
      <c r="J11" s="7">
        <f t="shared" ref="J11:J74" si="5">H11*C$5/C$2</f>
        <v>2.1320971532218494E-5</v>
      </c>
      <c r="K11" s="40">
        <f t="shared" ref="K11:K74" si="6">J11*1000000</f>
        <v>21.320971532218493</v>
      </c>
      <c r="L11" s="32"/>
      <c r="M11" s="15"/>
      <c r="O11" s="7">
        <v>2660000000000000</v>
      </c>
      <c r="P11" s="7">
        <f>O11/O13</f>
        <v>2079924902773130.5</v>
      </c>
      <c r="Q11" s="33"/>
      <c r="R11" s="35"/>
      <c r="S11" s="34"/>
      <c r="T11" s="34"/>
      <c r="U11" s="32"/>
    </row>
    <row r="12" spans="1:21" x14ac:dyDescent="0.25">
      <c r="A12" s="40">
        <v>300.01</v>
      </c>
      <c r="B12" s="44">
        <f t="shared" si="0"/>
        <v>3.0001E-2</v>
      </c>
      <c r="C12" s="7">
        <v>3.1339199999999998E-2</v>
      </c>
      <c r="D12" s="2">
        <v>0.63001600000000002</v>
      </c>
      <c r="E12" s="2">
        <f t="shared" si="1"/>
        <v>0.66135520000000003</v>
      </c>
      <c r="F12" s="7">
        <f t="shared" si="2"/>
        <v>66135520</v>
      </c>
      <c r="G12" s="2">
        <f t="shared" si="3"/>
        <v>2.0736070634085775</v>
      </c>
      <c r="H12" s="7">
        <v>740.01</v>
      </c>
      <c r="I12" s="7">
        <f t="shared" si="4"/>
        <v>7.4000999999999997E-6</v>
      </c>
      <c r="J12" s="7">
        <f t="shared" si="5"/>
        <v>2.3202206061024112E-5</v>
      </c>
      <c r="K12" s="40">
        <f t="shared" si="6"/>
        <v>23.202206061024111</v>
      </c>
      <c r="L12" s="32"/>
      <c r="M12" s="15"/>
      <c r="O12" s="5" t="s">
        <v>26</v>
      </c>
      <c r="Q12" s="33"/>
      <c r="R12" s="35"/>
      <c r="S12" s="34"/>
      <c r="T12" s="34"/>
      <c r="U12" s="32"/>
    </row>
    <row r="13" spans="1:21" x14ac:dyDescent="0.25">
      <c r="A13" s="40">
        <v>400.01</v>
      </c>
      <c r="B13" s="44">
        <f t="shared" si="0"/>
        <v>4.0001000000000002E-2</v>
      </c>
      <c r="C13" s="7">
        <v>3.2063899999999999E-2</v>
      </c>
      <c r="D13" s="2">
        <v>0.64793999999999996</v>
      </c>
      <c r="E13" s="2">
        <f t="shared" si="1"/>
        <v>0.68000389999999999</v>
      </c>
      <c r="F13" s="7">
        <f t="shared" si="2"/>
        <v>68000390</v>
      </c>
      <c r="G13" s="2">
        <f t="shared" si="3"/>
        <v>2.1320780273374731</v>
      </c>
      <c r="H13" s="7">
        <v>1080</v>
      </c>
      <c r="I13" s="7">
        <f t="shared" si="4"/>
        <v>1.08E-5</v>
      </c>
      <c r="J13" s="7">
        <f t="shared" si="5"/>
        <v>3.3862221518501156E-5</v>
      </c>
      <c r="K13" s="40">
        <f t="shared" si="6"/>
        <v>33.862221518501158</v>
      </c>
      <c r="L13" s="32"/>
      <c r="M13" s="15"/>
      <c r="N13" s="5" t="s">
        <v>25</v>
      </c>
      <c r="O13" s="44">
        <f>AVERAGE(G10:G109)</f>
        <v>1.2788923275323376</v>
      </c>
      <c r="P13" s="2">
        <f>O13*P11/O11</f>
        <v>1</v>
      </c>
      <c r="Q13" s="33"/>
      <c r="R13" s="35"/>
      <c r="S13" s="34"/>
      <c r="T13" s="34"/>
      <c r="U13" s="32"/>
    </row>
    <row r="14" spans="1:21" x14ac:dyDescent="0.25">
      <c r="A14" s="40">
        <v>500.01</v>
      </c>
      <c r="B14" s="44">
        <f t="shared" si="0"/>
        <v>5.0000999999999997E-2</v>
      </c>
      <c r="C14" s="7">
        <v>3.2822499999999998E-2</v>
      </c>
      <c r="D14" s="2">
        <v>0.67689200000000005</v>
      </c>
      <c r="E14" s="2">
        <f t="shared" si="1"/>
        <v>0.70971450000000003</v>
      </c>
      <c r="F14" s="7">
        <f t="shared" si="2"/>
        <v>70971450</v>
      </c>
      <c r="G14" s="2">
        <f t="shared" si="3"/>
        <v>2.2252323716566935</v>
      </c>
      <c r="H14" s="7">
        <v>1560</v>
      </c>
      <c r="I14" s="7">
        <f t="shared" si="4"/>
        <v>1.56E-5</v>
      </c>
      <c r="J14" s="7">
        <f t="shared" si="5"/>
        <v>4.8912097748946119E-5</v>
      </c>
      <c r="K14" s="40">
        <f t="shared" si="6"/>
        <v>48.912097748946117</v>
      </c>
      <c r="L14" s="32"/>
      <c r="M14" s="15"/>
      <c r="N14" s="5" t="s">
        <v>34</v>
      </c>
      <c r="O14" s="2">
        <f>AVERAGE(K10:K109)</f>
        <v>313.46733534102873</v>
      </c>
      <c r="P14" s="2">
        <f>O14*P11/O11</f>
        <v>245.10846503072986</v>
      </c>
      <c r="Q14" s="33"/>
      <c r="R14" s="35"/>
      <c r="S14" s="34"/>
      <c r="T14" s="34"/>
      <c r="U14" s="32"/>
    </row>
    <row r="15" spans="1:21" x14ac:dyDescent="0.25">
      <c r="A15" s="40">
        <v>600.01</v>
      </c>
      <c r="B15" s="44">
        <f t="shared" si="0"/>
        <v>6.0000999999999999E-2</v>
      </c>
      <c r="C15" s="7">
        <v>3.35202E-2</v>
      </c>
      <c r="D15" s="2">
        <v>0.667821</v>
      </c>
      <c r="E15" s="2">
        <f t="shared" si="1"/>
        <v>0.7013412</v>
      </c>
      <c r="F15" s="7">
        <f t="shared" si="2"/>
        <v>70134120</v>
      </c>
      <c r="G15" s="2">
        <f t="shared" si="3"/>
        <v>2.1989788031899464</v>
      </c>
      <c r="H15" s="7">
        <v>2140</v>
      </c>
      <c r="I15" s="7">
        <f t="shared" si="4"/>
        <v>2.1399999999999998E-5</v>
      </c>
      <c r="J15" s="7">
        <f t="shared" si="5"/>
        <v>6.7097364860733773E-5</v>
      </c>
      <c r="K15" s="40">
        <f t="shared" si="6"/>
        <v>67.097364860733776</v>
      </c>
      <c r="L15" s="32"/>
      <c r="M15" s="15"/>
      <c r="O15" s="2"/>
      <c r="P15" s="2"/>
      <c r="Q15" s="33"/>
      <c r="R15" s="35"/>
      <c r="S15" s="34"/>
      <c r="T15" s="34"/>
      <c r="U15" s="32"/>
    </row>
    <row r="16" spans="1:21" x14ac:dyDescent="0.25">
      <c r="A16" s="40">
        <v>700.01</v>
      </c>
      <c r="B16" s="44">
        <f t="shared" si="0"/>
        <v>7.0000999999999994E-2</v>
      </c>
      <c r="C16" s="7">
        <v>3.4469899999999998E-2</v>
      </c>
      <c r="D16" s="2">
        <v>0.70264199999999999</v>
      </c>
      <c r="E16" s="2">
        <f t="shared" si="1"/>
        <v>0.73711189999999993</v>
      </c>
      <c r="F16" s="7">
        <f t="shared" si="2"/>
        <v>73711189.999999985</v>
      </c>
      <c r="G16" s="2">
        <f t="shared" si="3"/>
        <v>2.3111339297891917</v>
      </c>
      <c r="H16" s="7">
        <v>2060</v>
      </c>
      <c r="I16" s="7">
        <f t="shared" si="4"/>
        <v>2.0599999999999999E-5</v>
      </c>
      <c r="J16" s="7">
        <f t="shared" si="5"/>
        <v>6.4589052155659621E-5</v>
      </c>
      <c r="K16" s="40">
        <f t="shared" si="6"/>
        <v>64.589052155659616</v>
      </c>
      <c r="L16" s="32"/>
      <c r="M16" s="15"/>
      <c r="N16" s="15"/>
      <c r="O16" s="15"/>
      <c r="P16" s="15"/>
      <c r="Q16" s="33"/>
      <c r="R16" s="35"/>
      <c r="S16" s="34"/>
      <c r="T16" s="34"/>
      <c r="U16" s="32"/>
    </row>
    <row r="17" spans="1:21" x14ac:dyDescent="0.25">
      <c r="A17" s="40">
        <v>800.01</v>
      </c>
      <c r="B17" s="44">
        <f t="shared" si="0"/>
        <v>8.0001000000000003E-2</v>
      </c>
      <c r="C17" s="7">
        <v>3.5431600000000001E-2</v>
      </c>
      <c r="D17" s="2">
        <v>0.72456600000000004</v>
      </c>
      <c r="E17" s="2">
        <f t="shared" si="1"/>
        <v>0.75999760000000005</v>
      </c>
      <c r="F17" s="7">
        <f t="shared" si="2"/>
        <v>75999760</v>
      </c>
      <c r="G17" s="2">
        <f t="shared" si="3"/>
        <v>2.3828895448823366</v>
      </c>
      <c r="H17" s="7">
        <v>3040.1</v>
      </c>
      <c r="I17" s="7">
        <f t="shared" si="4"/>
        <v>3.0400999999999999E-5</v>
      </c>
      <c r="J17" s="7">
        <f t="shared" si="5"/>
        <v>9.5319018183699419E-5</v>
      </c>
      <c r="K17" s="40">
        <f t="shared" si="6"/>
        <v>95.319018183699413</v>
      </c>
      <c r="L17" s="32"/>
      <c r="M17" s="15"/>
      <c r="N17" s="15"/>
      <c r="O17" s="15"/>
      <c r="P17" s="15"/>
      <c r="Q17" s="33"/>
      <c r="R17" s="35"/>
      <c r="S17" s="34"/>
      <c r="T17" s="34"/>
      <c r="U17" s="32"/>
    </row>
    <row r="18" spans="1:21" x14ac:dyDescent="0.25">
      <c r="A18" s="40">
        <v>900.01</v>
      </c>
      <c r="B18" s="44">
        <f t="shared" si="0"/>
        <v>9.0000999999999998E-2</v>
      </c>
      <c r="C18" s="7">
        <v>3.6429999999999997E-2</v>
      </c>
      <c r="D18" s="2">
        <v>0.74543999999999999</v>
      </c>
      <c r="E18" s="2">
        <f t="shared" si="1"/>
        <v>0.78186999999999995</v>
      </c>
      <c r="F18" s="7">
        <f t="shared" si="2"/>
        <v>78187000</v>
      </c>
      <c r="G18" s="2">
        <f t="shared" si="3"/>
        <v>2.4514680683954171</v>
      </c>
      <c r="H18" s="7">
        <v>2860.1</v>
      </c>
      <c r="I18" s="7">
        <f t="shared" si="4"/>
        <v>2.8600999999999999E-5</v>
      </c>
      <c r="J18" s="7">
        <f t="shared" si="5"/>
        <v>8.9675314597282549E-5</v>
      </c>
      <c r="K18" s="40">
        <f t="shared" si="6"/>
        <v>89.675314597282551</v>
      </c>
      <c r="L18" s="32"/>
      <c r="M18" s="15"/>
      <c r="N18" s="15"/>
      <c r="O18" s="15"/>
      <c r="P18" s="15"/>
      <c r="Q18" s="33"/>
      <c r="R18" s="35"/>
      <c r="S18" s="34"/>
      <c r="T18" s="34"/>
      <c r="U18" s="32"/>
    </row>
    <row r="19" spans="1:21" x14ac:dyDescent="0.25">
      <c r="A19" s="40">
        <v>1000.01</v>
      </c>
      <c r="B19" s="44">
        <f t="shared" si="0"/>
        <v>0.10000099999999999</v>
      </c>
      <c r="C19" s="7">
        <v>3.7272300000000001E-2</v>
      </c>
      <c r="D19" s="2">
        <v>0.75385500000000005</v>
      </c>
      <c r="E19" s="2">
        <f t="shared" si="1"/>
        <v>0.79112730000000009</v>
      </c>
      <c r="F19" s="7">
        <f t="shared" si="2"/>
        <v>79112730</v>
      </c>
      <c r="G19" s="2">
        <f t="shared" si="3"/>
        <v>2.4804933224012706</v>
      </c>
      <c r="H19" s="7">
        <v>3280.1</v>
      </c>
      <c r="I19" s="7">
        <f t="shared" si="4"/>
        <v>3.2801E-5</v>
      </c>
      <c r="J19" s="7">
        <f t="shared" si="5"/>
        <v>1.0284395629892189E-4</v>
      </c>
      <c r="K19" s="40">
        <f t="shared" si="6"/>
        <v>102.8439562989219</v>
      </c>
      <c r="L19" s="32"/>
      <c r="M19" s="15"/>
      <c r="N19" s="15"/>
      <c r="O19" s="15"/>
      <c r="P19" s="15"/>
      <c r="Q19" s="33"/>
      <c r="R19" s="35"/>
      <c r="S19" s="34"/>
      <c r="T19" s="34"/>
      <c r="U19" s="32"/>
    </row>
    <row r="20" spans="1:21" x14ac:dyDescent="0.25">
      <c r="A20" s="40">
        <v>1100.01</v>
      </c>
      <c r="B20" s="44">
        <f t="shared" si="0"/>
        <v>0.110001</v>
      </c>
      <c r="C20" s="7">
        <v>3.82032E-2</v>
      </c>
      <c r="D20" s="2">
        <v>0.76475599999999999</v>
      </c>
      <c r="E20" s="2">
        <f t="shared" si="1"/>
        <v>0.80295919999999998</v>
      </c>
      <c r="F20" s="7">
        <f t="shared" si="2"/>
        <v>80295920</v>
      </c>
      <c r="G20" s="2">
        <f t="shared" si="3"/>
        <v>2.5175909537702292</v>
      </c>
      <c r="H20" s="7">
        <v>3920.1</v>
      </c>
      <c r="I20" s="7">
        <f t="shared" si="4"/>
        <v>3.9201E-5</v>
      </c>
      <c r="J20" s="7">
        <f t="shared" si="5"/>
        <v>1.2291045793951517E-4</v>
      </c>
      <c r="K20" s="40">
        <f t="shared" si="6"/>
        <v>122.91045793951517</v>
      </c>
      <c r="L20" s="32"/>
      <c r="M20" s="15"/>
      <c r="N20" s="15"/>
      <c r="O20" s="15"/>
      <c r="P20" s="15"/>
      <c r="Q20" s="33"/>
      <c r="R20" s="35"/>
      <c r="S20" s="34"/>
      <c r="T20" s="34"/>
      <c r="U20" s="32"/>
    </row>
    <row r="21" spans="1:21" x14ac:dyDescent="0.25">
      <c r="A21" s="40">
        <v>1200.01</v>
      </c>
      <c r="B21" s="44">
        <f t="shared" si="0"/>
        <v>0.120001</v>
      </c>
      <c r="C21" s="7">
        <v>3.9157400000000002E-2</v>
      </c>
      <c r="D21" s="2">
        <v>0.79036799999999996</v>
      </c>
      <c r="E21" s="2">
        <f t="shared" si="1"/>
        <v>0.82952539999999997</v>
      </c>
      <c r="F21" s="7">
        <f t="shared" si="2"/>
        <v>82952540</v>
      </c>
      <c r="G21" s="2">
        <f t="shared" si="3"/>
        <v>2.6008863750021556</v>
      </c>
      <c r="H21" s="7">
        <v>4980.1000000000004</v>
      </c>
      <c r="I21" s="7">
        <f t="shared" si="4"/>
        <v>4.9801000000000007E-5</v>
      </c>
      <c r="J21" s="7">
        <f t="shared" si="5"/>
        <v>1.5614560128174781E-4</v>
      </c>
      <c r="K21" s="40">
        <f t="shared" si="6"/>
        <v>156.14560128174782</v>
      </c>
      <c r="L21" s="32"/>
      <c r="M21" s="15"/>
      <c r="N21" s="15"/>
      <c r="O21" s="15"/>
      <c r="P21" s="15"/>
      <c r="Q21" s="33"/>
      <c r="R21" s="35"/>
      <c r="S21" s="34"/>
      <c r="T21" s="34"/>
      <c r="U21" s="32"/>
    </row>
    <row r="22" spans="1:21" x14ac:dyDescent="0.25">
      <c r="A22" s="40">
        <v>1300.01</v>
      </c>
      <c r="B22" s="44">
        <f t="shared" si="0"/>
        <v>0.13000100000000001</v>
      </c>
      <c r="C22" s="7">
        <v>4.0411000000000002E-2</v>
      </c>
      <c r="D22" s="2">
        <v>0.80838100000000002</v>
      </c>
      <c r="E22" s="2">
        <f t="shared" si="1"/>
        <v>0.84879199999999999</v>
      </c>
      <c r="F22" s="7">
        <f t="shared" si="2"/>
        <v>84879200</v>
      </c>
      <c r="G22" s="2">
        <f t="shared" si="3"/>
        <v>2.6612946969566331</v>
      </c>
      <c r="H22" s="7">
        <v>4900.1000000000004</v>
      </c>
      <c r="I22" s="7">
        <f t="shared" si="4"/>
        <v>4.9001000000000001E-5</v>
      </c>
      <c r="J22" s="7">
        <f t="shared" si="5"/>
        <v>1.5363728857667366E-4</v>
      </c>
      <c r="K22" s="40">
        <f t="shared" si="6"/>
        <v>153.63728857667365</v>
      </c>
      <c r="L22" s="32"/>
      <c r="M22" s="15"/>
      <c r="N22" s="15"/>
      <c r="O22" s="15"/>
      <c r="P22" s="15"/>
      <c r="Q22" s="33"/>
      <c r="R22" s="35"/>
      <c r="S22" s="34"/>
      <c r="T22" s="34"/>
      <c r="U22" s="32"/>
    </row>
    <row r="23" spans="1:21" x14ac:dyDescent="0.25">
      <c r="A23" s="40">
        <v>1400.01</v>
      </c>
      <c r="B23" s="44">
        <f t="shared" si="0"/>
        <v>0.14000099999999999</v>
      </c>
      <c r="C23" s="7">
        <v>4.1522299999999998E-2</v>
      </c>
      <c r="D23" s="2">
        <v>0.84611800000000004</v>
      </c>
      <c r="E23" s="2">
        <f t="shared" si="1"/>
        <v>0.88764030000000005</v>
      </c>
      <c r="F23" s="7">
        <f t="shared" si="2"/>
        <v>88764030</v>
      </c>
      <c r="G23" s="2">
        <f t="shared" si="3"/>
        <v>2.7830993025322988</v>
      </c>
      <c r="H23" s="7">
        <v>6440.1</v>
      </c>
      <c r="I23" s="7">
        <f t="shared" si="4"/>
        <v>6.4401000000000009E-5</v>
      </c>
      <c r="J23" s="7">
        <f t="shared" si="5"/>
        <v>2.0192230814935125E-4</v>
      </c>
      <c r="K23" s="40">
        <f t="shared" si="6"/>
        <v>201.92230814935124</v>
      </c>
      <c r="L23" s="32"/>
      <c r="M23" s="15"/>
      <c r="N23" s="15"/>
      <c r="O23" s="15"/>
      <c r="P23" s="15"/>
      <c r="Q23" s="33"/>
      <c r="R23" s="35"/>
      <c r="S23" s="34"/>
      <c r="T23" s="34"/>
      <c r="U23" s="32"/>
    </row>
    <row r="24" spans="1:21" x14ac:dyDescent="0.25">
      <c r="A24" s="40">
        <v>1500.01</v>
      </c>
      <c r="B24" s="44">
        <f t="shared" si="0"/>
        <v>0.150001</v>
      </c>
      <c r="C24" s="7">
        <v>4.2584799999999999E-2</v>
      </c>
      <c r="D24" s="2">
        <v>0.88375999999999999</v>
      </c>
      <c r="E24" s="2">
        <f t="shared" si="1"/>
        <v>0.92634479999999997</v>
      </c>
      <c r="F24" s="7">
        <f t="shared" si="2"/>
        <v>92634480</v>
      </c>
      <c r="G24" s="2">
        <f t="shared" si="3"/>
        <v>2.9044530388992271</v>
      </c>
      <c r="H24" s="7">
        <v>6920.1</v>
      </c>
      <c r="I24" s="7">
        <f t="shared" si="4"/>
        <v>6.9201000000000004E-5</v>
      </c>
      <c r="J24" s="7">
        <f t="shared" si="5"/>
        <v>2.1697218437979619E-4</v>
      </c>
      <c r="K24" s="40">
        <f t="shared" si="6"/>
        <v>216.97218437979618</v>
      </c>
      <c r="L24" s="32"/>
      <c r="M24" s="15"/>
      <c r="N24" s="15"/>
      <c r="O24" s="15"/>
      <c r="P24" s="15"/>
      <c r="Q24" s="33"/>
      <c r="R24" s="35"/>
      <c r="S24" s="34"/>
      <c r="T24" s="34"/>
      <c r="U24" s="32"/>
    </row>
    <row r="25" spans="1:21" x14ac:dyDescent="0.25">
      <c r="A25" s="40">
        <v>1600.01</v>
      </c>
      <c r="B25" s="44">
        <f t="shared" si="0"/>
        <v>0.160001</v>
      </c>
      <c r="C25" s="7">
        <v>4.3817599999999998E-2</v>
      </c>
      <c r="D25" s="2">
        <v>0.87485800000000002</v>
      </c>
      <c r="E25" s="2">
        <f t="shared" si="1"/>
        <v>0.91867560000000004</v>
      </c>
      <c r="F25" s="7">
        <f t="shared" si="2"/>
        <v>91867560</v>
      </c>
      <c r="G25" s="2">
        <f t="shared" si="3"/>
        <v>2.8804070991520336</v>
      </c>
      <c r="H25" s="7">
        <v>7660.1</v>
      </c>
      <c r="I25" s="7">
        <f t="shared" si="4"/>
        <v>7.6601000000000007E-5</v>
      </c>
      <c r="J25" s="7">
        <f t="shared" si="5"/>
        <v>2.4017407690173217E-4</v>
      </c>
      <c r="K25" s="40">
        <f t="shared" si="6"/>
        <v>240.17407690173218</v>
      </c>
      <c r="L25" s="32"/>
      <c r="M25" s="15"/>
      <c r="N25" s="15"/>
      <c r="O25" s="15"/>
      <c r="P25" s="15"/>
      <c r="Q25" s="33"/>
      <c r="R25" s="35"/>
      <c r="S25" s="34"/>
      <c r="T25" s="34"/>
      <c r="U25" s="32"/>
    </row>
    <row r="26" spans="1:21" x14ac:dyDescent="0.25">
      <c r="A26" s="40">
        <v>1700.01</v>
      </c>
      <c r="B26" s="44">
        <f t="shared" si="0"/>
        <v>0.17000099999999999</v>
      </c>
      <c r="C26" s="7">
        <v>4.4986600000000002E-2</v>
      </c>
      <c r="D26" s="2">
        <v>0.89715400000000001</v>
      </c>
      <c r="E26" s="2">
        <f t="shared" si="1"/>
        <v>0.94214059999999999</v>
      </c>
      <c r="F26" s="7">
        <f t="shared" si="2"/>
        <v>94214060</v>
      </c>
      <c r="G26" s="2">
        <f t="shared" si="3"/>
        <v>2.9539790461827402</v>
      </c>
      <c r="H26" s="7">
        <v>9300.2000000000007</v>
      </c>
      <c r="I26" s="7">
        <f t="shared" si="4"/>
        <v>9.3002000000000002E-5</v>
      </c>
      <c r="J26" s="7">
        <f t="shared" si="5"/>
        <v>2.9159762274663377E-4</v>
      </c>
      <c r="K26" s="40">
        <f t="shared" si="6"/>
        <v>291.59762274663376</v>
      </c>
      <c r="L26" s="32"/>
      <c r="M26" s="15"/>
      <c r="N26" s="15"/>
      <c r="O26" s="15"/>
      <c r="P26" s="15"/>
      <c r="Q26" s="33"/>
      <c r="R26" s="35"/>
      <c r="S26" s="34"/>
      <c r="T26" s="34"/>
      <c r="U26" s="32"/>
    </row>
    <row r="27" spans="1:21" x14ac:dyDescent="0.25">
      <c r="A27" s="40">
        <v>1800.01</v>
      </c>
      <c r="B27" s="44">
        <f t="shared" si="0"/>
        <v>0.18000099999999999</v>
      </c>
      <c r="C27" s="7">
        <v>4.6203800000000003E-2</v>
      </c>
      <c r="D27" s="2">
        <v>0.92540900000000004</v>
      </c>
      <c r="E27" s="2">
        <f t="shared" si="1"/>
        <v>0.97161280000000005</v>
      </c>
      <c r="F27" s="7">
        <f t="shared" si="2"/>
        <v>97161280</v>
      </c>
      <c r="G27" s="2">
        <f t="shared" si="3"/>
        <v>3.0463859133158486</v>
      </c>
      <c r="H27" s="7">
        <v>9240.2000000000007</v>
      </c>
      <c r="I27" s="7">
        <f t="shared" si="4"/>
        <v>9.2402000000000001E-5</v>
      </c>
      <c r="J27" s="7">
        <f t="shared" si="5"/>
        <v>2.8971638821782819E-4</v>
      </c>
      <c r="K27" s="40">
        <f t="shared" si="6"/>
        <v>289.71638821782818</v>
      </c>
      <c r="L27" s="32"/>
      <c r="M27" s="15"/>
      <c r="N27" s="15"/>
      <c r="O27" s="15"/>
      <c r="P27" s="15"/>
      <c r="Q27" s="33"/>
      <c r="R27" s="35"/>
      <c r="S27" s="34"/>
      <c r="T27" s="34"/>
      <c r="U27" s="32"/>
    </row>
    <row r="28" spans="1:21" x14ac:dyDescent="0.25">
      <c r="A28" s="40">
        <v>1900.01</v>
      </c>
      <c r="B28" s="44">
        <f t="shared" si="0"/>
        <v>0.190001</v>
      </c>
      <c r="C28" s="7">
        <v>4.7325100000000002E-2</v>
      </c>
      <c r="D28" s="2">
        <v>0.94883399999999996</v>
      </c>
      <c r="E28" s="2">
        <f t="shared" si="1"/>
        <v>0.99615909999999996</v>
      </c>
      <c r="F28" s="7">
        <f t="shared" si="2"/>
        <v>99615910</v>
      </c>
      <c r="G28" s="2">
        <f t="shared" si="3"/>
        <v>3.1233481585065506</v>
      </c>
      <c r="H28" s="7">
        <v>11580</v>
      </c>
      <c r="I28" s="7">
        <f t="shared" si="4"/>
        <v>1.158E-4</v>
      </c>
      <c r="J28" s="7">
        <f t="shared" si="5"/>
        <v>3.630782640594847E-4</v>
      </c>
      <c r="K28" s="40">
        <f t="shared" si="6"/>
        <v>363.0782640594847</v>
      </c>
      <c r="L28" s="32"/>
      <c r="M28" s="15"/>
      <c r="N28" s="15"/>
      <c r="O28" s="15"/>
      <c r="P28" s="15"/>
      <c r="Q28" s="33"/>
      <c r="R28" s="35"/>
      <c r="S28" s="34"/>
      <c r="T28" s="34"/>
      <c r="U28" s="32"/>
    </row>
    <row r="29" spans="1:21" x14ac:dyDescent="0.25">
      <c r="A29" s="40">
        <v>2000.01</v>
      </c>
      <c r="B29" s="44">
        <f t="shared" si="0"/>
        <v>0.20000100000000001</v>
      </c>
      <c r="C29" s="7">
        <v>4.8246799999999999E-2</v>
      </c>
      <c r="D29" s="2">
        <v>0.97518199999999999</v>
      </c>
      <c r="E29" s="2">
        <f t="shared" si="1"/>
        <v>1.0234288</v>
      </c>
      <c r="F29" s="7">
        <f t="shared" si="2"/>
        <v>102342880</v>
      </c>
      <c r="G29" s="2">
        <f t="shared" si="3"/>
        <v>3.2088493272235015</v>
      </c>
      <c r="H29" s="7">
        <v>11480</v>
      </c>
      <c r="I29" s="7">
        <f t="shared" si="4"/>
        <v>1.148E-4</v>
      </c>
      <c r="J29" s="7">
        <f t="shared" si="5"/>
        <v>3.5994287317814196E-4</v>
      </c>
      <c r="K29" s="40">
        <f t="shared" si="6"/>
        <v>359.94287317814195</v>
      </c>
      <c r="L29" s="32"/>
      <c r="M29" s="15"/>
      <c r="N29" s="15"/>
      <c r="O29" s="15"/>
      <c r="P29" s="15"/>
      <c r="Q29" s="33"/>
      <c r="R29" s="35"/>
      <c r="S29" s="34"/>
      <c r="T29" s="34"/>
      <c r="U29" s="32"/>
    </row>
    <row r="30" spans="1:21" x14ac:dyDescent="0.25">
      <c r="A30" s="40">
        <v>2100.0100000000002</v>
      </c>
      <c r="B30" s="44">
        <f t="shared" si="0"/>
        <v>0.21000100000000002</v>
      </c>
      <c r="C30" s="7">
        <v>4.95209E-2</v>
      </c>
      <c r="D30" s="2">
        <v>0.974352</v>
      </c>
      <c r="E30" s="2">
        <f t="shared" si="1"/>
        <v>1.0238729</v>
      </c>
      <c r="F30" s="7">
        <f t="shared" si="2"/>
        <v>102387290</v>
      </c>
      <c r="G30" s="2">
        <f t="shared" si="3"/>
        <v>3.2102417543139059</v>
      </c>
      <c r="H30" s="7">
        <v>13420</v>
      </c>
      <c r="I30" s="7">
        <f t="shared" si="4"/>
        <v>1.3420000000000001E-4</v>
      </c>
      <c r="J30" s="7">
        <f t="shared" si="5"/>
        <v>4.2076945627619037E-4</v>
      </c>
      <c r="K30" s="40">
        <f t="shared" si="6"/>
        <v>420.7694562761904</v>
      </c>
      <c r="L30" s="32"/>
      <c r="M30" s="15"/>
      <c r="N30" s="15"/>
      <c r="O30" s="15"/>
      <c r="P30" s="15"/>
      <c r="Q30" s="33"/>
      <c r="R30" s="35"/>
      <c r="S30" s="34"/>
      <c r="T30" s="34"/>
      <c r="U30" s="32"/>
    </row>
    <row r="31" spans="1:21" x14ac:dyDescent="0.25">
      <c r="A31" s="40">
        <v>2200.0100000000002</v>
      </c>
      <c r="B31" s="44">
        <f t="shared" si="0"/>
        <v>0.22000100000000003</v>
      </c>
      <c r="C31" s="7">
        <v>5.0218400000000003E-2</v>
      </c>
      <c r="D31" s="2">
        <v>0.99690199999999995</v>
      </c>
      <c r="E31" s="2">
        <f t="shared" si="1"/>
        <v>1.0471204000000001</v>
      </c>
      <c r="F31" s="7">
        <f t="shared" si="2"/>
        <v>104712040</v>
      </c>
      <c r="G31" s="2">
        <f t="shared" si="3"/>
        <v>3.2831317538279206</v>
      </c>
      <c r="H31" s="7">
        <v>15260</v>
      </c>
      <c r="I31" s="7">
        <f t="shared" si="4"/>
        <v>1.526E-4</v>
      </c>
      <c r="J31" s="7">
        <f t="shared" si="5"/>
        <v>4.7846064849289599E-4</v>
      </c>
      <c r="K31" s="40">
        <f t="shared" si="6"/>
        <v>478.46064849289598</v>
      </c>
      <c r="L31" s="32"/>
      <c r="M31" s="15"/>
      <c r="N31" s="15"/>
      <c r="O31" s="15"/>
      <c r="P31" s="15"/>
      <c r="Q31" s="33"/>
      <c r="R31" s="35"/>
      <c r="S31" s="34"/>
      <c r="T31" s="34"/>
      <c r="U31" s="32"/>
    </row>
    <row r="32" spans="1:21" x14ac:dyDescent="0.25">
      <c r="A32" s="40">
        <v>2300.0100000000002</v>
      </c>
      <c r="B32" s="44">
        <f t="shared" si="0"/>
        <v>0.23000100000000001</v>
      </c>
      <c r="C32" s="7">
        <v>5.08872E-2</v>
      </c>
      <c r="D32" s="2">
        <v>0.99918399999999996</v>
      </c>
      <c r="E32" s="2">
        <f t="shared" si="1"/>
        <v>1.0500711999999999</v>
      </c>
      <c r="F32" s="7">
        <f t="shared" si="2"/>
        <v>105007119.99999999</v>
      </c>
      <c r="G32" s="2">
        <f t="shared" si="3"/>
        <v>3.2923836652405862</v>
      </c>
      <c r="H32" s="7">
        <v>16161</v>
      </c>
      <c r="I32" s="7">
        <f t="shared" si="4"/>
        <v>1.6160999999999999E-4</v>
      </c>
      <c r="J32" s="7">
        <f t="shared" si="5"/>
        <v>5.0671052033379369E-4</v>
      </c>
      <c r="K32" s="40">
        <f t="shared" si="6"/>
        <v>506.71052033379368</v>
      </c>
      <c r="L32" s="32"/>
      <c r="M32" s="15"/>
      <c r="N32" s="15"/>
      <c r="O32" s="15"/>
      <c r="P32" s="15"/>
      <c r="Q32" s="33"/>
      <c r="R32" s="35"/>
      <c r="S32" s="34"/>
      <c r="T32" s="34"/>
      <c r="U32" s="32"/>
    </row>
    <row r="33" spans="1:25" x14ac:dyDescent="0.25">
      <c r="A33" s="40">
        <v>2400.0100000000002</v>
      </c>
      <c r="B33" s="44">
        <f t="shared" si="0"/>
        <v>0.24000100000000002</v>
      </c>
      <c r="C33" s="7">
        <v>5.1771699999999997E-2</v>
      </c>
      <c r="D33" s="2">
        <v>0.99979099999999999</v>
      </c>
      <c r="E33" s="2">
        <f t="shared" si="1"/>
        <v>1.0515627000000001</v>
      </c>
      <c r="F33" s="7">
        <f t="shared" si="2"/>
        <v>105156270</v>
      </c>
      <c r="G33" s="2">
        <f t="shared" si="3"/>
        <v>3.2970601007401092</v>
      </c>
      <c r="H33" s="7">
        <v>16201</v>
      </c>
      <c r="I33" s="7">
        <f t="shared" si="4"/>
        <v>1.6201E-4</v>
      </c>
      <c r="J33" s="7">
        <f t="shared" si="5"/>
        <v>5.0796467668633085E-4</v>
      </c>
      <c r="K33" s="40">
        <f t="shared" si="6"/>
        <v>507.96467668633085</v>
      </c>
      <c r="L33" s="32"/>
      <c r="M33" s="15"/>
      <c r="N33" s="15"/>
      <c r="O33" s="15"/>
      <c r="P33" s="15"/>
      <c r="Q33" s="33"/>
      <c r="R33" s="35"/>
      <c r="S33" s="34"/>
      <c r="T33" s="34"/>
      <c r="U33" s="32"/>
    </row>
    <row r="34" spans="1:25" x14ac:dyDescent="0.25">
      <c r="A34" s="40">
        <v>2500.0100000000002</v>
      </c>
      <c r="B34" s="44">
        <f t="shared" si="0"/>
        <v>0.25000100000000003</v>
      </c>
      <c r="C34" s="7">
        <v>5.3162300000000003E-2</v>
      </c>
      <c r="D34" s="2">
        <v>1.01444</v>
      </c>
      <c r="E34" s="2">
        <f t="shared" si="1"/>
        <v>1.0676023000000001</v>
      </c>
      <c r="F34" s="7">
        <f t="shared" si="2"/>
        <v>106760230.00000001</v>
      </c>
      <c r="G34" s="2">
        <f t="shared" si="3"/>
        <v>3.347350516320494</v>
      </c>
      <c r="H34" s="7">
        <v>19221</v>
      </c>
      <c r="I34" s="7">
        <f t="shared" si="4"/>
        <v>1.9221E-4</v>
      </c>
      <c r="J34" s="7">
        <f t="shared" si="5"/>
        <v>6.0265348130288034E-4</v>
      </c>
      <c r="K34" s="40">
        <f t="shared" si="6"/>
        <v>602.65348130288032</v>
      </c>
      <c r="L34" s="32"/>
      <c r="M34" s="15"/>
      <c r="N34" s="15"/>
      <c r="O34" s="15"/>
      <c r="P34" s="15"/>
      <c r="Q34" s="33"/>
      <c r="R34" s="35"/>
      <c r="S34" s="34"/>
      <c r="T34" s="34"/>
      <c r="U34" s="32"/>
    </row>
    <row r="35" spans="1:25" x14ac:dyDescent="0.25">
      <c r="A35" s="40">
        <v>2600.0100000000002</v>
      </c>
      <c r="B35" s="44">
        <f t="shared" si="0"/>
        <v>0.26000100000000004</v>
      </c>
      <c r="C35" s="7">
        <v>5.3451400000000003E-2</v>
      </c>
      <c r="D35" s="2">
        <v>1.0313099999999999</v>
      </c>
      <c r="E35" s="2">
        <f t="shared" si="1"/>
        <v>1.0847613999999999</v>
      </c>
      <c r="F35" s="7">
        <f t="shared" si="2"/>
        <v>108476139.99999999</v>
      </c>
      <c r="G35" s="2">
        <f t="shared" si="3"/>
        <v>3.4011510019925404</v>
      </c>
      <c r="H35" s="7">
        <v>21341</v>
      </c>
      <c r="I35" s="7">
        <f t="shared" si="4"/>
        <v>2.1341E-4</v>
      </c>
      <c r="J35" s="7">
        <f t="shared" si="5"/>
        <v>6.6912376798734558E-4</v>
      </c>
      <c r="K35" s="40">
        <f t="shared" si="6"/>
        <v>669.12376798734556</v>
      </c>
      <c r="L35" s="32"/>
      <c r="M35" s="15"/>
      <c r="N35" s="15"/>
      <c r="O35" s="15"/>
      <c r="P35" s="15"/>
      <c r="Q35" s="33"/>
      <c r="R35" s="35"/>
      <c r="S35" s="34"/>
      <c r="T35" s="34"/>
      <c r="U35" s="32"/>
    </row>
    <row r="36" spans="1:25" x14ac:dyDescent="0.25">
      <c r="A36" s="40">
        <v>2700.01</v>
      </c>
      <c r="B36" s="44">
        <f t="shared" si="0"/>
        <v>0.27000100000000005</v>
      </c>
      <c r="C36" s="7">
        <v>5.3905399999999999E-2</v>
      </c>
      <c r="D36" s="2">
        <v>1.0535399999999999</v>
      </c>
      <c r="E36" s="2">
        <f t="shared" si="1"/>
        <v>1.1074454</v>
      </c>
      <c r="F36" s="7">
        <f t="shared" si="2"/>
        <v>110744540</v>
      </c>
      <c r="G36" s="2">
        <f t="shared" si="3"/>
        <v>3.4722742087449188</v>
      </c>
      <c r="H36" s="7">
        <v>22661</v>
      </c>
      <c r="I36" s="7">
        <f t="shared" si="4"/>
        <v>2.2661E-4</v>
      </c>
      <c r="J36" s="7">
        <f t="shared" si="5"/>
        <v>7.1051092762106918E-4</v>
      </c>
      <c r="K36" s="40">
        <f t="shared" si="6"/>
        <v>710.51092762106919</v>
      </c>
      <c r="L36" s="32"/>
      <c r="M36" s="15"/>
      <c r="N36" s="15"/>
      <c r="O36" s="15"/>
      <c r="P36" s="15"/>
      <c r="Q36" s="33"/>
      <c r="R36" s="35"/>
      <c r="S36" s="34"/>
      <c r="T36" s="34"/>
      <c r="U36" s="32"/>
    </row>
    <row r="37" spans="1:25" x14ac:dyDescent="0.25">
      <c r="A37" s="40">
        <v>2800.01</v>
      </c>
      <c r="B37" s="44">
        <f t="shared" si="0"/>
        <v>0.280001</v>
      </c>
      <c r="C37" s="7">
        <v>5.4062800000000001E-2</v>
      </c>
      <c r="D37" s="2">
        <v>1.02095</v>
      </c>
      <c r="E37" s="2">
        <f t="shared" si="1"/>
        <v>1.0750128000000001</v>
      </c>
      <c r="F37" s="7">
        <f t="shared" si="2"/>
        <v>107501280.00000001</v>
      </c>
      <c r="G37" s="2">
        <f t="shared" si="3"/>
        <v>3.370585330446684</v>
      </c>
      <c r="H37" s="7">
        <v>23521</v>
      </c>
      <c r="I37" s="7">
        <f t="shared" si="4"/>
        <v>2.3520999999999999E-4</v>
      </c>
      <c r="J37" s="7">
        <f t="shared" si="5"/>
        <v>7.3747528920061649E-4</v>
      </c>
      <c r="K37" s="40">
        <f t="shared" si="6"/>
        <v>737.47528920061654</v>
      </c>
      <c r="L37" s="32"/>
      <c r="M37" s="15"/>
      <c r="N37" s="15"/>
      <c r="O37" s="15"/>
      <c r="P37" s="15"/>
      <c r="Q37" s="33"/>
      <c r="R37" s="35"/>
      <c r="S37" s="34"/>
      <c r="T37" s="34"/>
      <c r="U37" s="32"/>
    </row>
    <row r="38" spans="1:25" x14ac:dyDescent="0.25">
      <c r="A38" s="40">
        <v>2900.01</v>
      </c>
      <c r="B38" s="44">
        <f t="shared" si="0"/>
        <v>0.29000100000000001</v>
      </c>
      <c r="C38" s="7">
        <v>5.4428799999999999E-2</v>
      </c>
      <c r="D38" s="2">
        <v>1.03142</v>
      </c>
      <c r="E38" s="2">
        <f t="shared" si="1"/>
        <v>1.0858487999999999</v>
      </c>
      <c r="F38" s="7">
        <f t="shared" si="2"/>
        <v>108584879.99999999</v>
      </c>
      <c r="G38" s="2">
        <f t="shared" si="3"/>
        <v>3.4045604260369124</v>
      </c>
      <c r="H38" s="7">
        <v>26961</v>
      </c>
      <c r="I38" s="7">
        <f t="shared" si="4"/>
        <v>2.6960999999999999E-4</v>
      </c>
      <c r="J38" s="7">
        <f t="shared" si="5"/>
        <v>8.4533273551880533E-4</v>
      </c>
      <c r="K38" s="40">
        <f t="shared" si="6"/>
        <v>845.33273551880529</v>
      </c>
      <c r="L38" s="32"/>
      <c r="M38" s="15"/>
      <c r="N38" s="15"/>
      <c r="O38" s="15"/>
      <c r="P38" s="15"/>
      <c r="Q38" s="33"/>
      <c r="R38" s="35"/>
      <c r="S38" s="34"/>
      <c r="T38" s="34"/>
      <c r="U38" s="32"/>
    </row>
    <row r="39" spans="1:25" x14ac:dyDescent="0.25">
      <c r="A39" s="40">
        <v>3000.01</v>
      </c>
      <c r="B39" s="44">
        <f t="shared" si="0"/>
        <v>0.30000100000000002</v>
      </c>
      <c r="C39" s="7">
        <v>5.4303200000000003E-2</v>
      </c>
      <c r="D39" s="2">
        <v>1.0186299999999999</v>
      </c>
      <c r="E39" s="2">
        <f t="shared" si="1"/>
        <v>1.0729332</v>
      </c>
      <c r="F39" s="7">
        <f t="shared" si="2"/>
        <v>107293320</v>
      </c>
      <c r="G39" s="2">
        <f t="shared" si="3"/>
        <v>3.3640649715698436</v>
      </c>
      <c r="H39" s="7">
        <v>28201</v>
      </c>
      <c r="I39" s="7">
        <f t="shared" si="4"/>
        <v>2.8201000000000002E-4</v>
      </c>
      <c r="J39" s="7">
        <f t="shared" si="5"/>
        <v>8.8421158244745483E-4</v>
      </c>
      <c r="K39" s="40">
        <f t="shared" si="6"/>
        <v>884.21158244745482</v>
      </c>
      <c r="L39" s="32"/>
      <c r="M39" s="15"/>
      <c r="N39" s="15"/>
      <c r="O39" s="15"/>
      <c r="P39" s="15"/>
      <c r="Q39" s="33"/>
      <c r="R39" s="35"/>
      <c r="S39" s="34"/>
      <c r="T39" s="34"/>
      <c r="U39" s="32"/>
    </row>
    <row r="40" spans="1:25" x14ac:dyDescent="0.25">
      <c r="A40" s="40">
        <v>3100.01</v>
      </c>
      <c r="B40" s="44">
        <f t="shared" si="0"/>
        <v>0.31000100000000003</v>
      </c>
      <c r="C40" s="7">
        <v>5.3624999999999999E-2</v>
      </c>
      <c r="D40" s="2">
        <v>1.00214</v>
      </c>
      <c r="E40" s="2">
        <f t="shared" si="1"/>
        <v>1.0557650000000001</v>
      </c>
      <c r="F40" s="7">
        <f t="shared" si="2"/>
        <v>105576500</v>
      </c>
      <c r="G40" s="2">
        <f t="shared" si="3"/>
        <v>3.3102359538407757</v>
      </c>
      <c r="H40" s="7">
        <v>28121</v>
      </c>
      <c r="I40" s="7">
        <f t="shared" si="4"/>
        <v>2.8121E-4</v>
      </c>
      <c r="J40" s="7">
        <f t="shared" si="5"/>
        <v>8.8170326974238062E-4</v>
      </c>
      <c r="K40" s="40">
        <f t="shared" si="6"/>
        <v>881.7032697423806</v>
      </c>
      <c r="L40" s="32"/>
      <c r="M40" s="15"/>
      <c r="N40" s="15"/>
      <c r="O40" s="15"/>
      <c r="P40" s="15"/>
      <c r="Q40" s="33"/>
      <c r="R40" s="35"/>
      <c r="S40" s="34"/>
      <c r="T40" s="34"/>
      <c r="U40" s="32"/>
    </row>
    <row r="41" spans="1:25" x14ac:dyDescent="0.25">
      <c r="A41" s="40">
        <v>3200.01</v>
      </c>
      <c r="B41" s="44">
        <f t="shared" si="0"/>
        <v>0.32000100000000004</v>
      </c>
      <c r="C41" s="7">
        <v>5.3691000000000003E-2</v>
      </c>
      <c r="D41" s="2">
        <v>0.99502400000000002</v>
      </c>
      <c r="E41" s="2">
        <f t="shared" si="1"/>
        <v>1.0487150000000001</v>
      </c>
      <c r="F41" s="7">
        <f t="shared" si="2"/>
        <v>104871500</v>
      </c>
      <c r="G41" s="2">
        <f t="shared" si="3"/>
        <v>3.2881314481273094</v>
      </c>
      <c r="H41" s="7">
        <v>30821</v>
      </c>
      <c r="I41" s="7">
        <f t="shared" si="4"/>
        <v>3.0821000000000001E-4</v>
      </c>
      <c r="J41" s="7">
        <f t="shared" si="5"/>
        <v>9.6635882353863362E-4</v>
      </c>
      <c r="K41" s="40">
        <f t="shared" si="6"/>
        <v>966.3588235386336</v>
      </c>
      <c r="L41" s="32"/>
      <c r="M41" s="15"/>
      <c r="N41" s="15"/>
      <c r="O41" s="15"/>
      <c r="P41" s="15"/>
      <c r="Q41" s="33"/>
      <c r="R41" s="35"/>
      <c r="S41" s="34"/>
      <c r="T41" s="34"/>
      <c r="U41" s="32"/>
    </row>
    <row r="42" spans="1:25" x14ac:dyDescent="0.25">
      <c r="A42" s="40">
        <v>3300.01</v>
      </c>
      <c r="B42" s="44">
        <f t="shared" si="0"/>
        <v>0.33000100000000004</v>
      </c>
      <c r="C42" s="7">
        <v>5.2562699999999997E-2</v>
      </c>
      <c r="D42" s="2">
        <v>0.94696599999999997</v>
      </c>
      <c r="E42" s="2">
        <f t="shared" si="1"/>
        <v>0.99952869999999994</v>
      </c>
      <c r="F42" s="7">
        <f t="shared" si="2"/>
        <v>99952869.999999985</v>
      </c>
      <c r="G42" s="2">
        <f t="shared" si="3"/>
        <v>3.1339131716203226</v>
      </c>
      <c r="H42" s="7">
        <v>31301</v>
      </c>
      <c r="I42" s="7">
        <f t="shared" si="4"/>
        <v>3.1301000000000001E-4</v>
      </c>
      <c r="J42" s="7">
        <f t="shared" si="5"/>
        <v>9.8140869976907842E-4</v>
      </c>
      <c r="K42" s="40">
        <f t="shared" si="6"/>
        <v>981.40869976907845</v>
      </c>
      <c r="L42" s="32"/>
      <c r="M42" s="15"/>
      <c r="N42" s="15"/>
      <c r="O42" s="15"/>
      <c r="P42" s="15"/>
      <c r="Q42" s="33"/>
      <c r="R42" s="35"/>
      <c r="S42" s="34"/>
      <c r="T42" s="34"/>
      <c r="U42" s="32"/>
      <c r="X42" s="7"/>
      <c r="Y42" s="7"/>
    </row>
    <row r="43" spans="1:25" x14ac:dyDescent="0.25">
      <c r="A43" s="40">
        <v>3400.01</v>
      </c>
      <c r="B43" s="44">
        <f t="shared" si="0"/>
        <v>0.340001</v>
      </c>
      <c r="C43" s="7">
        <v>5.16374E-2</v>
      </c>
      <c r="D43" s="2">
        <v>0.93659199999999998</v>
      </c>
      <c r="E43" s="2">
        <f t="shared" si="1"/>
        <v>0.98822940000000004</v>
      </c>
      <c r="F43" s="7">
        <f t="shared" si="2"/>
        <v>98822940</v>
      </c>
      <c r="G43" s="2">
        <f t="shared" si="3"/>
        <v>3.0984854494347673</v>
      </c>
      <c r="H43" s="7">
        <v>33361</v>
      </c>
      <c r="I43" s="7">
        <f t="shared" si="4"/>
        <v>3.3361000000000003E-4</v>
      </c>
      <c r="J43" s="7">
        <f t="shared" si="5"/>
        <v>1.0459977519247381E-3</v>
      </c>
      <c r="K43" s="40">
        <f t="shared" si="6"/>
        <v>1045.9977519247382</v>
      </c>
      <c r="L43" s="32"/>
      <c r="M43" s="15"/>
      <c r="N43" s="15"/>
      <c r="O43" s="15"/>
      <c r="P43" s="15"/>
      <c r="Q43" s="33"/>
      <c r="R43" s="35"/>
      <c r="S43" s="34"/>
      <c r="T43" s="34"/>
      <c r="U43" s="32"/>
    </row>
    <row r="44" spans="1:25" x14ac:dyDescent="0.25">
      <c r="A44" s="40">
        <v>3500.01</v>
      </c>
      <c r="B44" s="44">
        <f t="shared" si="0"/>
        <v>0.35000100000000001</v>
      </c>
      <c r="C44" s="7">
        <v>5.06314E-2</v>
      </c>
      <c r="D44" s="2">
        <v>0.89499799999999996</v>
      </c>
      <c r="E44" s="2">
        <f t="shared" si="1"/>
        <v>0.94562939999999995</v>
      </c>
      <c r="F44" s="7">
        <f t="shared" si="2"/>
        <v>94562940</v>
      </c>
      <c r="G44" s="2">
        <f t="shared" si="3"/>
        <v>2.9649177978895684</v>
      </c>
      <c r="H44" s="7">
        <v>35101</v>
      </c>
      <c r="I44" s="7">
        <f t="shared" si="4"/>
        <v>3.5101000000000002E-4</v>
      </c>
      <c r="J44" s="7">
        <f t="shared" si="5"/>
        <v>1.1005535532601011E-3</v>
      </c>
      <c r="K44" s="40">
        <f t="shared" si="6"/>
        <v>1100.5535532601011</v>
      </c>
      <c r="L44" s="32"/>
      <c r="M44" s="15"/>
      <c r="N44" s="15"/>
      <c r="O44" s="15"/>
      <c r="P44" s="15"/>
      <c r="Q44" s="33"/>
      <c r="R44" s="35"/>
      <c r="S44" s="34"/>
      <c r="T44" s="34"/>
      <c r="U44" s="32"/>
      <c r="X44" s="6"/>
      <c r="Y44" s="6"/>
    </row>
    <row r="45" spans="1:25" x14ac:dyDescent="0.25">
      <c r="A45" s="40">
        <v>3600.01</v>
      </c>
      <c r="B45" s="44">
        <f t="shared" si="0"/>
        <v>0.36000100000000002</v>
      </c>
      <c r="C45" s="7">
        <v>4.8805000000000001E-2</v>
      </c>
      <c r="D45" s="2">
        <v>0.855545</v>
      </c>
      <c r="E45" s="2">
        <f t="shared" si="1"/>
        <v>0.90434999999999999</v>
      </c>
      <c r="F45" s="7">
        <f t="shared" si="2"/>
        <v>90435000</v>
      </c>
      <c r="G45" s="2">
        <f t="shared" si="3"/>
        <v>2.8354907435422709</v>
      </c>
      <c r="H45" s="7">
        <v>35221</v>
      </c>
      <c r="I45" s="7">
        <f t="shared" si="4"/>
        <v>3.5220999999999999E-4</v>
      </c>
      <c r="J45" s="7">
        <f t="shared" si="5"/>
        <v>1.1043160223177125E-3</v>
      </c>
      <c r="K45" s="40">
        <f t="shared" si="6"/>
        <v>1104.3160223177124</v>
      </c>
      <c r="L45" s="32"/>
      <c r="M45" s="15"/>
      <c r="N45" s="15"/>
      <c r="O45" s="15"/>
      <c r="P45" s="15"/>
      <c r="Q45" s="33"/>
      <c r="R45" s="35"/>
      <c r="S45" s="34"/>
      <c r="T45" s="34"/>
      <c r="U45" s="32"/>
      <c r="X45" s="6"/>
      <c r="Y45" s="7"/>
    </row>
    <row r="46" spans="1:25" x14ac:dyDescent="0.25">
      <c r="A46" s="40">
        <v>3700.01</v>
      </c>
      <c r="B46" s="44">
        <f t="shared" si="0"/>
        <v>0.37000100000000002</v>
      </c>
      <c r="C46" s="7">
        <v>4.6713299999999999E-2</v>
      </c>
      <c r="D46" s="2">
        <v>0.82544499999999998</v>
      </c>
      <c r="E46" s="2">
        <f t="shared" si="1"/>
        <v>0.87215829999999994</v>
      </c>
      <c r="F46" s="7">
        <f t="shared" si="2"/>
        <v>87215829.999999985</v>
      </c>
      <c r="G46" s="2">
        <f t="shared" si="3"/>
        <v>2.7345571809073506</v>
      </c>
      <c r="H46" s="7">
        <v>34761</v>
      </c>
      <c r="I46" s="7">
        <f t="shared" si="4"/>
        <v>3.4760999999999999E-4</v>
      </c>
      <c r="J46" s="7">
        <f t="shared" si="5"/>
        <v>1.0898932242635359E-3</v>
      </c>
      <c r="K46" s="40">
        <f t="shared" si="6"/>
        <v>1089.8932242635358</v>
      </c>
      <c r="L46" s="32"/>
      <c r="M46" s="15"/>
      <c r="N46" s="15"/>
      <c r="O46" s="15"/>
      <c r="P46" s="15"/>
      <c r="Q46" s="33"/>
      <c r="R46" s="35"/>
      <c r="S46" s="34"/>
      <c r="T46" s="34"/>
      <c r="U46" s="32"/>
      <c r="X46" s="2"/>
      <c r="Y46" s="2"/>
    </row>
    <row r="47" spans="1:25" x14ac:dyDescent="0.25">
      <c r="A47" s="40">
        <v>3800.01</v>
      </c>
      <c r="B47" s="44">
        <f t="shared" si="0"/>
        <v>0.38000100000000003</v>
      </c>
      <c r="C47" s="7">
        <v>4.4565199999999999E-2</v>
      </c>
      <c r="D47" s="2">
        <v>0.771061</v>
      </c>
      <c r="E47" s="2">
        <f t="shared" si="1"/>
        <v>0.81562619999999997</v>
      </c>
      <c r="F47" s="7">
        <f t="shared" si="2"/>
        <v>81562620</v>
      </c>
      <c r="G47" s="2">
        <f t="shared" si="3"/>
        <v>2.5573069500641976</v>
      </c>
      <c r="H47" s="7">
        <v>36361</v>
      </c>
      <c r="I47" s="7">
        <f t="shared" si="4"/>
        <v>3.6361E-4</v>
      </c>
      <c r="J47" s="7">
        <f t="shared" si="5"/>
        <v>1.1400594783650192E-3</v>
      </c>
      <c r="K47" s="40">
        <f t="shared" si="6"/>
        <v>1140.0594783650192</v>
      </c>
      <c r="L47" s="32"/>
      <c r="M47" s="15"/>
      <c r="N47" s="15"/>
      <c r="O47" s="15"/>
      <c r="P47" s="15"/>
      <c r="Q47" s="33"/>
      <c r="R47" s="35"/>
      <c r="S47" s="34"/>
      <c r="T47" s="34"/>
      <c r="U47" s="32"/>
    </row>
    <row r="48" spans="1:25" x14ac:dyDescent="0.25">
      <c r="A48" s="40">
        <v>3900.01</v>
      </c>
      <c r="B48" s="44">
        <f t="shared" si="0"/>
        <v>0.39000100000000004</v>
      </c>
      <c r="C48" s="7">
        <v>4.29159E-2</v>
      </c>
      <c r="D48" s="2">
        <v>0.74204800000000004</v>
      </c>
      <c r="E48" s="2">
        <f t="shared" si="1"/>
        <v>0.78496390000000005</v>
      </c>
      <c r="F48" s="7">
        <f t="shared" si="2"/>
        <v>78496390</v>
      </c>
      <c r="G48" s="2">
        <f t="shared" si="3"/>
        <v>2.461168654243203</v>
      </c>
      <c r="H48" s="7">
        <v>38141</v>
      </c>
      <c r="I48" s="7">
        <f t="shared" si="4"/>
        <v>3.8141E-4</v>
      </c>
      <c r="J48" s="7">
        <f t="shared" si="5"/>
        <v>1.1958694360529193E-3</v>
      </c>
      <c r="K48" s="40">
        <f t="shared" si="6"/>
        <v>1195.8694360529194</v>
      </c>
      <c r="L48" s="32"/>
      <c r="M48" s="15"/>
      <c r="N48" s="15"/>
      <c r="O48" s="15"/>
      <c r="P48" s="15"/>
      <c r="Q48" s="33"/>
      <c r="R48" s="35"/>
      <c r="S48" s="34"/>
      <c r="T48" s="34"/>
      <c r="U48" s="32"/>
    </row>
    <row r="49" spans="1:21" x14ac:dyDescent="0.25">
      <c r="A49" s="40">
        <v>4000.01</v>
      </c>
      <c r="B49" s="44">
        <f t="shared" si="0"/>
        <v>0.400001</v>
      </c>
      <c r="C49" s="7">
        <v>3.9851299999999999E-2</v>
      </c>
      <c r="D49" s="2">
        <v>0.66832899999999995</v>
      </c>
      <c r="E49" s="2">
        <f t="shared" si="1"/>
        <v>0.70818029999999998</v>
      </c>
      <c r="F49" s="7">
        <f t="shared" si="2"/>
        <v>70818030</v>
      </c>
      <c r="G49" s="2">
        <f t="shared" si="3"/>
        <v>2.2204220549665377</v>
      </c>
      <c r="H49" s="7">
        <v>36501</v>
      </c>
      <c r="I49" s="7">
        <f t="shared" si="4"/>
        <v>3.6500999999999998E-4</v>
      </c>
      <c r="J49" s="7">
        <f t="shared" si="5"/>
        <v>1.1444490255988987E-3</v>
      </c>
      <c r="K49" s="40">
        <f t="shared" si="6"/>
        <v>1144.4490255988987</v>
      </c>
      <c r="L49" s="32"/>
      <c r="M49" s="15"/>
      <c r="N49" s="15"/>
      <c r="O49" s="15"/>
      <c r="P49" s="15"/>
      <c r="Q49" s="33"/>
      <c r="R49" s="35"/>
      <c r="S49" s="34"/>
      <c r="T49" s="34"/>
      <c r="U49" s="32"/>
    </row>
    <row r="50" spans="1:21" x14ac:dyDescent="0.25">
      <c r="A50" s="40">
        <v>4100.01</v>
      </c>
      <c r="B50" s="44">
        <f t="shared" si="0"/>
        <v>0.410001</v>
      </c>
      <c r="C50" s="7">
        <v>3.7233200000000001E-2</v>
      </c>
      <c r="D50" s="2">
        <v>0.62046400000000002</v>
      </c>
      <c r="E50" s="2">
        <f t="shared" si="1"/>
        <v>0.65769719999999998</v>
      </c>
      <c r="F50" s="7">
        <f t="shared" si="2"/>
        <v>65769720</v>
      </c>
      <c r="G50" s="2">
        <f t="shared" si="3"/>
        <v>2.0621378035646258</v>
      </c>
      <c r="H50" s="7">
        <v>34621</v>
      </c>
      <c r="I50" s="7">
        <f t="shared" si="4"/>
        <v>3.4621000000000001E-4</v>
      </c>
      <c r="J50" s="7">
        <f t="shared" si="5"/>
        <v>1.0855036770296561E-3</v>
      </c>
      <c r="K50" s="40">
        <f t="shared" si="6"/>
        <v>1085.503677029656</v>
      </c>
      <c r="L50" s="32"/>
      <c r="M50" s="15"/>
      <c r="N50" s="15"/>
      <c r="O50" s="15"/>
      <c r="P50" s="15"/>
      <c r="Q50" s="33"/>
      <c r="R50" s="35"/>
      <c r="S50" s="34"/>
      <c r="T50" s="34"/>
      <c r="U50" s="32"/>
    </row>
    <row r="51" spans="1:21" x14ac:dyDescent="0.25">
      <c r="A51" s="40">
        <v>4200.01</v>
      </c>
      <c r="B51" s="44">
        <f t="shared" si="0"/>
        <v>0.42000100000000001</v>
      </c>
      <c r="C51" s="7">
        <v>3.4369400000000001E-2</v>
      </c>
      <c r="D51" s="2">
        <v>0.55324399999999996</v>
      </c>
      <c r="E51" s="2">
        <f t="shared" si="1"/>
        <v>0.58761339999999995</v>
      </c>
      <c r="F51" s="7">
        <f t="shared" si="2"/>
        <v>58761339.999999993</v>
      </c>
      <c r="G51" s="2">
        <f t="shared" si="3"/>
        <v>1.8423976961147803</v>
      </c>
      <c r="H51" s="7">
        <v>34341</v>
      </c>
      <c r="I51" s="7">
        <f t="shared" si="4"/>
        <v>3.4340999999999999E-4</v>
      </c>
      <c r="J51" s="7">
        <f t="shared" si="5"/>
        <v>1.0767245825618965E-3</v>
      </c>
      <c r="K51" s="40">
        <f t="shared" si="6"/>
        <v>1076.7245825618966</v>
      </c>
      <c r="L51" s="32"/>
      <c r="M51" s="15"/>
      <c r="N51" s="15"/>
      <c r="O51" s="15"/>
      <c r="P51" s="15"/>
      <c r="Q51" s="33"/>
      <c r="R51" s="35"/>
      <c r="S51" s="34"/>
      <c r="T51" s="34"/>
      <c r="U51" s="32"/>
    </row>
    <row r="52" spans="1:21" x14ac:dyDescent="0.25">
      <c r="A52" s="40">
        <v>4300.01</v>
      </c>
      <c r="B52" s="44">
        <f t="shared" si="0"/>
        <v>0.43000100000000002</v>
      </c>
      <c r="C52" s="7">
        <v>3.1308700000000002E-2</v>
      </c>
      <c r="D52" s="2">
        <v>0.49804700000000002</v>
      </c>
      <c r="E52" s="2">
        <f t="shared" si="1"/>
        <v>0.52935569999999998</v>
      </c>
      <c r="F52" s="7">
        <f t="shared" si="2"/>
        <v>52935570</v>
      </c>
      <c r="G52" s="2">
        <f t="shared" si="3"/>
        <v>1.6597370347667817</v>
      </c>
      <c r="H52" s="7">
        <v>32621</v>
      </c>
      <c r="I52" s="7">
        <f t="shared" si="4"/>
        <v>3.2621000000000001E-4</v>
      </c>
      <c r="J52" s="7">
        <f t="shared" si="5"/>
        <v>1.0227958594028021E-3</v>
      </c>
      <c r="K52" s="40">
        <f t="shared" si="6"/>
        <v>1022.7958594028021</v>
      </c>
      <c r="L52" s="32"/>
      <c r="M52" s="15"/>
      <c r="N52" s="15"/>
      <c r="O52" s="15"/>
      <c r="P52" s="15"/>
      <c r="Q52" s="33"/>
      <c r="R52" s="35"/>
      <c r="S52" s="34"/>
      <c r="T52" s="34"/>
      <c r="U52" s="32"/>
    </row>
    <row r="53" spans="1:21" x14ac:dyDescent="0.25">
      <c r="A53" s="40">
        <v>4400.01</v>
      </c>
      <c r="B53" s="44">
        <f t="shared" si="0"/>
        <v>0.44000100000000003</v>
      </c>
      <c r="C53" s="7">
        <v>2.8713200000000001E-2</v>
      </c>
      <c r="D53" s="2">
        <v>0.45606799999999997</v>
      </c>
      <c r="E53" s="2">
        <f t="shared" si="1"/>
        <v>0.48478119999999997</v>
      </c>
      <c r="F53" s="7">
        <f t="shared" si="2"/>
        <v>48478119.999999993</v>
      </c>
      <c r="G53" s="2">
        <f t="shared" si="3"/>
        <v>1.5199785539263715</v>
      </c>
      <c r="H53" s="7">
        <v>31301</v>
      </c>
      <c r="I53" s="7">
        <f t="shared" si="4"/>
        <v>3.1301000000000001E-4</v>
      </c>
      <c r="J53" s="7">
        <f t="shared" si="5"/>
        <v>9.8140869976907842E-4</v>
      </c>
      <c r="K53" s="40">
        <f t="shared" si="6"/>
        <v>981.40869976907845</v>
      </c>
      <c r="L53" s="32"/>
      <c r="M53" s="15"/>
      <c r="N53" s="15"/>
      <c r="O53" s="15"/>
      <c r="P53" s="15"/>
      <c r="Q53" s="33"/>
      <c r="R53" s="35"/>
      <c r="S53" s="34"/>
      <c r="T53" s="34"/>
      <c r="U53" s="32"/>
    </row>
    <row r="54" spans="1:21" x14ac:dyDescent="0.25">
      <c r="A54" s="40">
        <v>4500.01</v>
      </c>
      <c r="B54" s="44">
        <f t="shared" si="0"/>
        <v>0.45000100000000004</v>
      </c>
      <c r="C54" s="7">
        <v>2.57732E-2</v>
      </c>
      <c r="D54" s="2">
        <v>0.40516099999999999</v>
      </c>
      <c r="E54" s="2">
        <f t="shared" si="1"/>
        <v>0.43093419999999999</v>
      </c>
      <c r="F54" s="7">
        <f t="shared" si="2"/>
        <v>43093420</v>
      </c>
      <c r="G54" s="2">
        <f t="shared" si="3"/>
        <v>1.3511471611387114</v>
      </c>
      <c r="H54" s="7">
        <v>30301</v>
      </c>
      <c r="I54" s="7">
        <f t="shared" si="4"/>
        <v>3.0300999999999999E-4</v>
      </c>
      <c r="J54" s="7">
        <f t="shared" si="5"/>
        <v>9.5005479095565154E-4</v>
      </c>
      <c r="K54" s="40">
        <f t="shared" si="6"/>
        <v>950.05479095565158</v>
      </c>
      <c r="L54" s="32"/>
      <c r="M54" s="15"/>
      <c r="N54" s="15"/>
      <c r="O54" s="15"/>
      <c r="P54" s="15"/>
      <c r="Q54" s="33"/>
      <c r="R54" s="35"/>
      <c r="S54" s="34"/>
      <c r="T54" s="34"/>
      <c r="U54" s="32"/>
    </row>
    <row r="55" spans="1:21" x14ac:dyDescent="0.25">
      <c r="A55" s="40">
        <v>4600.01</v>
      </c>
      <c r="B55" s="44">
        <f t="shared" si="0"/>
        <v>0.46000100000000005</v>
      </c>
      <c r="C55" s="7">
        <v>2.2728600000000002E-2</v>
      </c>
      <c r="D55" s="2">
        <v>0.34454400000000002</v>
      </c>
      <c r="E55" s="2">
        <f t="shared" si="1"/>
        <v>0.3672726</v>
      </c>
      <c r="F55" s="7">
        <f t="shared" si="2"/>
        <v>36727260</v>
      </c>
      <c r="G55" s="2">
        <f t="shared" si="3"/>
        <v>1.1515431610070248</v>
      </c>
      <c r="H55" s="7">
        <v>25261</v>
      </c>
      <c r="I55" s="7">
        <f t="shared" si="4"/>
        <v>2.5261000000000001E-4</v>
      </c>
      <c r="J55" s="7">
        <f t="shared" si="5"/>
        <v>7.9203109053597944E-4</v>
      </c>
      <c r="K55" s="40">
        <f t="shared" si="6"/>
        <v>792.03109053597939</v>
      </c>
      <c r="L55" s="32"/>
      <c r="M55" s="15"/>
      <c r="N55" s="15"/>
      <c r="O55" s="15"/>
      <c r="P55" s="15"/>
      <c r="Q55" s="33"/>
      <c r="R55" s="35"/>
      <c r="S55" s="34"/>
      <c r="T55" s="34"/>
      <c r="U55" s="32"/>
    </row>
    <row r="56" spans="1:21" x14ac:dyDescent="0.25">
      <c r="A56" s="40">
        <v>4700.01</v>
      </c>
      <c r="B56" s="44">
        <f t="shared" si="0"/>
        <v>0.470001</v>
      </c>
      <c r="C56" s="7">
        <v>2.0042899999999999E-2</v>
      </c>
      <c r="D56" s="2">
        <v>0.30371100000000001</v>
      </c>
      <c r="E56" s="2">
        <f t="shared" si="1"/>
        <v>0.32375389999999998</v>
      </c>
      <c r="F56" s="7">
        <f t="shared" si="2"/>
        <v>32375389.999999996</v>
      </c>
      <c r="G56" s="2">
        <f t="shared" si="3"/>
        <v>1.0150950258591362</v>
      </c>
      <c r="H56" s="7">
        <v>25441</v>
      </c>
      <c r="I56" s="7">
        <f t="shared" si="4"/>
        <v>2.5441E-4</v>
      </c>
      <c r="J56" s="7">
        <f t="shared" si="5"/>
        <v>7.9767479412239637E-4</v>
      </c>
      <c r="K56" s="40">
        <f t="shared" si="6"/>
        <v>797.67479412239641</v>
      </c>
      <c r="L56" s="32"/>
      <c r="M56" s="15"/>
      <c r="N56" s="15"/>
      <c r="O56" s="15"/>
      <c r="P56" s="15"/>
      <c r="Q56" s="33"/>
      <c r="R56" s="35"/>
      <c r="S56" s="34"/>
      <c r="T56" s="34"/>
      <c r="U56" s="32"/>
    </row>
    <row r="57" spans="1:21" x14ac:dyDescent="0.25">
      <c r="A57" s="40">
        <v>4800.01</v>
      </c>
      <c r="B57" s="44">
        <f t="shared" si="0"/>
        <v>0.48000100000000001</v>
      </c>
      <c r="C57" s="7">
        <v>1.78239E-2</v>
      </c>
      <c r="D57" s="2">
        <v>0.26795099999999999</v>
      </c>
      <c r="E57" s="2">
        <f t="shared" si="1"/>
        <v>0.2857749</v>
      </c>
      <c r="F57" s="7">
        <f t="shared" si="2"/>
        <v>28577490</v>
      </c>
      <c r="G57" s="2">
        <f t="shared" si="3"/>
        <v>0.89601601557662192</v>
      </c>
      <c r="H57" s="7">
        <v>23981</v>
      </c>
      <c r="I57" s="7">
        <f t="shared" si="4"/>
        <v>2.3981E-4</v>
      </c>
      <c r="J57" s="7">
        <f t="shared" si="5"/>
        <v>7.5189808725479289E-4</v>
      </c>
      <c r="K57" s="40">
        <f t="shared" si="6"/>
        <v>751.89808725479293</v>
      </c>
      <c r="L57" s="32"/>
      <c r="M57" s="15"/>
      <c r="N57" s="15"/>
      <c r="O57" s="15"/>
      <c r="P57" s="15"/>
      <c r="Q57" s="33"/>
      <c r="R57" s="35"/>
      <c r="S57" s="34"/>
      <c r="T57" s="34"/>
      <c r="U57" s="32"/>
    </row>
    <row r="58" spans="1:21" x14ac:dyDescent="0.25">
      <c r="A58" s="40">
        <v>4900.01</v>
      </c>
      <c r="B58" s="44">
        <f t="shared" si="0"/>
        <v>0.49000100000000002</v>
      </c>
      <c r="C58" s="7">
        <v>1.52888E-2</v>
      </c>
      <c r="D58" s="2">
        <v>0.217533</v>
      </c>
      <c r="E58" s="2">
        <f t="shared" si="1"/>
        <v>0.2328218</v>
      </c>
      <c r="F58" s="7">
        <f t="shared" si="2"/>
        <v>23282180</v>
      </c>
      <c r="G58" s="2">
        <f t="shared" si="3"/>
        <v>0.7299873486977938</v>
      </c>
      <c r="H58" s="7">
        <v>20681</v>
      </c>
      <c r="I58" s="7">
        <f t="shared" si="4"/>
        <v>2.0681000000000001E-4</v>
      </c>
      <c r="J58" s="7">
        <f t="shared" si="5"/>
        <v>6.4843018817048383E-4</v>
      </c>
      <c r="K58" s="40">
        <f t="shared" si="6"/>
        <v>648.4301881704838</v>
      </c>
      <c r="L58" s="32"/>
      <c r="M58" s="15"/>
      <c r="N58" s="15"/>
      <c r="O58" s="15"/>
      <c r="P58" s="15"/>
      <c r="Q58" s="33"/>
      <c r="R58" s="35"/>
      <c r="S58" s="34"/>
      <c r="T58" s="34"/>
      <c r="U58" s="32"/>
    </row>
    <row r="59" spans="1:21" x14ac:dyDescent="0.25">
      <c r="A59" s="40">
        <v>5000.01</v>
      </c>
      <c r="B59" s="44">
        <f t="shared" si="0"/>
        <v>0.50000100000000003</v>
      </c>
      <c r="C59" s="7">
        <v>1.3191100000000001E-2</v>
      </c>
      <c r="D59" s="2">
        <v>0.19062499999999999</v>
      </c>
      <c r="E59" s="2">
        <f t="shared" si="1"/>
        <v>0.2038161</v>
      </c>
      <c r="F59" s="7">
        <f t="shared" si="2"/>
        <v>20381610</v>
      </c>
      <c r="G59" s="2">
        <f t="shared" si="3"/>
        <v>0.63904314141083185</v>
      </c>
      <c r="H59" s="7">
        <v>18941</v>
      </c>
      <c r="I59" s="7">
        <f t="shared" si="4"/>
        <v>1.8940999999999999E-4</v>
      </c>
      <c r="J59" s="7">
        <f t="shared" si="5"/>
        <v>5.9387438683512089E-4</v>
      </c>
      <c r="K59" s="40">
        <f t="shared" si="6"/>
        <v>593.87438683512084</v>
      </c>
      <c r="L59" s="32"/>
      <c r="M59" s="15"/>
      <c r="N59" s="15"/>
      <c r="O59" s="15"/>
      <c r="P59" s="15"/>
      <c r="Q59" s="33"/>
      <c r="R59" s="35"/>
      <c r="S59" s="34"/>
      <c r="T59" s="34"/>
      <c r="U59" s="32"/>
    </row>
    <row r="60" spans="1:21" x14ac:dyDescent="0.25">
      <c r="A60" s="40">
        <v>5100.01</v>
      </c>
      <c r="B60" s="44">
        <f t="shared" si="0"/>
        <v>0.51000100000000004</v>
      </c>
      <c r="C60" s="7">
        <v>1.0793499999999999E-2</v>
      </c>
      <c r="D60" s="2">
        <v>0.153698</v>
      </c>
      <c r="E60" s="2">
        <f t="shared" si="1"/>
        <v>0.16449150000000001</v>
      </c>
      <c r="F60" s="7">
        <f t="shared" si="2"/>
        <v>16449150</v>
      </c>
      <c r="G60" s="2">
        <f t="shared" si="3"/>
        <v>0.51574514915838277</v>
      </c>
      <c r="H60" s="7">
        <v>16221</v>
      </c>
      <c r="I60" s="7">
        <f t="shared" si="4"/>
        <v>1.6221000000000001E-4</v>
      </c>
      <c r="J60" s="7">
        <f t="shared" si="5"/>
        <v>5.0859175486259937E-4</v>
      </c>
      <c r="K60" s="40">
        <f t="shared" si="6"/>
        <v>508.59175486259937</v>
      </c>
      <c r="L60" s="32"/>
      <c r="M60" s="15"/>
      <c r="N60" s="15"/>
      <c r="O60" s="15"/>
      <c r="P60" s="15"/>
      <c r="Q60" s="33"/>
      <c r="R60" s="35"/>
      <c r="S60" s="34"/>
      <c r="T60" s="34"/>
      <c r="U60" s="32"/>
    </row>
    <row r="61" spans="1:21" x14ac:dyDescent="0.25">
      <c r="A61" s="40">
        <v>5200.01</v>
      </c>
      <c r="B61" s="44">
        <f t="shared" si="0"/>
        <v>0.52000100000000005</v>
      </c>
      <c r="C61" s="7">
        <v>8.9735100000000005E-3</v>
      </c>
      <c r="D61" s="2">
        <v>0.125697</v>
      </c>
      <c r="E61" s="2">
        <f t="shared" si="1"/>
        <v>0.13467050999999999</v>
      </c>
      <c r="F61" s="7">
        <f t="shared" si="2"/>
        <v>13467050.999999998</v>
      </c>
      <c r="G61" s="2">
        <f t="shared" si="3"/>
        <v>0.42224468903977086</v>
      </c>
      <c r="H61" s="7">
        <v>14360</v>
      </c>
      <c r="I61" s="7">
        <f t="shared" si="4"/>
        <v>1.4359999999999999E-4</v>
      </c>
      <c r="J61" s="7">
        <f t="shared" si="5"/>
        <v>4.5024213056081173E-4</v>
      </c>
      <c r="K61" s="40">
        <f t="shared" si="6"/>
        <v>450.24213056081174</v>
      </c>
      <c r="L61" s="32"/>
      <c r="M61" s="15"/>
      <c r="N61" s="15"/>
      <c r="O61" s="15"/>
      <c r="P61" s="15"/>
      <c r="Q61" s="33"/>
      <c r="R61" s="35"/>
      <c r="S61" s="34"/>
      <c r="T61" s="34"/>
      <c r="U61" s="32"/>
    </row>
    <row r="62" spans="1:21" x14ac:dyDescent="0.25">
      <c r="A62" s="40">
        <v>5300.01</v>
      </c>
      <c r="B62" s="44">
        <f t="shared" si="0"/>
        <v>0.53000100000000006</v>
      </c>
      <c r="C62" s="7">
        <v>7.3124599999999998E-3</v>
      </c>
      <c r="D62" s="2">
        <v>9.9813299999999994E-2</v>
      </c>
      <c r="E62" s="2">
        <f t="shared" si="1"/>
        <v>0.10712575999999999</v>
      </c>
      <c r="F62" s="7">
        <f t="shared" si="2"/>
        <v>10712575.999999998</v>
      </c>
      <c r="G62" s="2">
        <f t="shared" si="3"/>
        <v>0.3358811310609065</v>
      </c>
      <c r="H62" s="7">
        <v>11680</v>
      </c>
      <c r="I62" s="7">
        <f t="shared" si="4"/>
        <v>1.1680000000000001E-4</v>
      </c>
      <c r="J62" s="7">
        <f t="shared" si="5"/>
        <v>3.6621365494082732E-4</v>
      </c>
      <c r="K62" s="40">
        <f t="shared" si="6"/>
        <v>366.21365494082733</v>
      </c>
      <c r="L62" s="32"/>
      <c r="M62" s="15"/>
      <c r="N62" s="15"/>
      <c r="O62" s="15"/>
      <c r="P62" s="15"/>
      <c r="Q62" s="33"/>
      <c r="R62" s="35"/>
      <c r="S62" s="34"/>
      <c r="T62" s="34"/>
      <c r="U62" s="32"/>
    </row>
    <row r="63" spans="1:21" x14ac:dyDescent="0.25">
      <c r="A63" s="40">
        <v>5400.01</v>
      </c>
      <c r="B63" s="44">
        <f t="shared" si="0"/>
        <v>0.54000100000000006</v>
      </c>
      <c r="C63" s="7">
        <v>5.7008500000000004E-3</v>
      </c>
      <c r="D63" s="2">
        <v>7.6669000000000001E-2</v>
      </c>
      <c r="E63" s="2">
        <f t="shared" si="1"/>
        <v>8.2369849999999994E-2</v>
      </c>
      <c r="F63" s="7">
        <f t="shared" si="2"/>
        <v>8236984.9999999991</v>
      </c>
      <c r="G63" s="2">
        <f t="shared" si="3"/>
        <v>0.25826167658756599</v>
      </c>
      <c r="H63" s="7">
        <v>9940.2000000000007</v>
      </c>
      <c r="I63" s="7">
        <f t="shared" si="4"/>
        <v>9.9402000000000008E-5</v>
      </c>
      <c r="J63" s="7">
        <f t="shared" si="5"/>
        <v>3.116641243872271E-4</v>
      </c>
      <c r="K63" s="40">
        <f t="shared" si="6"/>
        <v>311.6641243872271</v>
      </c>
      <c r="L63" s="32"/>
      <c r="M63" s="15"/>
      <c r="N63" s="15"/>
      <c r="O63" s="15"/>
      <c r="P63" s="15"/>
      <c r="Q63" s="33"/>
      <c r="R63" s="35"/>
      <c r="S63" s="34"/>
      <c r="T63" s="34"/>
      <c r="U63" s="32"/>
    </row>
    <row r="64" spans="1:21" x14ac:dyDescent="0.25">
      <c r="A64" s="40">
        <v>5500.01</v>
      </c>
      <c r="B64" s="44">
        <f t="shared" si="0"/>
        <v>0.55000100000000007</v>
      </c>
      <c r="C64" s="7">
        <v>4.4912099999999998E-3</v>
      </c>
      <c r="D64" s="2">
        <v>5.8105900000000002E-2</v>
      </c>
      <c r="E64" s="2">
        <f t="shared" si="1"/>
        <v>6.2597109999999997E-2</v>
      </c>
      <c r="F64" s="7">
        <f t="shared" si="2"/>
        <v>6259711</v>
      </c>
      <c r="G64" s="2">
        <f t="shared" si="3"/>
        <v>0.19626640789240593</v>
      </c>
      <c r="H64" s="7">
        <v>8140.2</v>
      </c>
      <c r="I64" s="7">
        <f t="shared" si="4"/>
        <v>8.1402000000000004E-5</v>
      </c>
      <c r="J64" s="7">
        <f t="shared" si="5"/>
        <v>2.5522708852305847E-4</v>
      </c>
      <c r="K64" s="40">
        <f t="shared" si="6"/>
        <v>255.22708852305848</v>
      </c>
      <c r="L64" s="32"/>
      <c r="M64" s="15"/>
      <c r="N64" s="15"/>
      <c r="O64" s="15"/>
      <c r="P64" s="15"/>
      <c r="Q64" s="33"/>
      <c r="R64" s="35"/>
      <c r="S64" s="34"/>
      <c r="T64" s="34"/>
      <c r="U64" s="32"/>
    </row>
    <row r="65" spans="1:21" x14ac:dyDescent="0.25">
      <c r="A65" s="40">
        <v>5600.01</v>
      </c>
      <c r="B65" s="44">
        <f t="shared" si="0"/>
        <v>0.56000099999999997</v>
      </c>
      <c r="C65" s="7">
        <v>3.4805399999999998E-3</v>
      </c>
      <c r="D65" s="2">
        <v>4.3906599999999997E-2</v>
      </c>
      <c r="E65" s="2">
        <f t="shared" si="1"/>
        <v>4.7387139999999994E-2</v>
      </c>
      <c r="F65" s="7">
        <f t="shared" si="2"/>
        <v>4738713.9999999991</v>
      </c>
      <c r="G65" s="2">
        <f t="shared" si="3"/>
        <v>0.14857720664890986</v>
      </c>
      <c r="H65" s="7">
        <v>6280.1</v>
      </c>
      <c r="I65" s="7">
        <f t="shared" si="4"/>
        <v>6.2800999999999997E-5</v>
      </c>
      <c r="J65" s="7">
        <f t="shared" si="5"/>
        <v>1.9690568273920291E-4</v>
      </c>
      <c r="K65" s="40">
        <f t="shared" si="6"/>
        <v>196.90568273920292</v>
      </c>
      <c r="L65" s="32"/>
      <c r="M65" s="15"/>
      <c r="N65" s="15"/>
      <c r="O65" s="15"/>
      <c r="P65" s="15"/>
      <c r="Q65" s="33"/>
      <c r="R65" s="35"/>
      <c r="S65" s="34"/>
      <c r="T65" s="34"/>
      <c r="U65" s="32"/>
    </row>
    <row r="66" spans="1:21" x14ac:dyDescent="0.25">
      <c r="A66" s="40">
        <v>5700.01</v>
      </c>
      <c r="B66" s="44">
        <f t="shared" si="0"/>
        <v>0.57000099999999998</v>
      </c>
      <c r="C66" s="7">
        <v>2.6248E-3</v>
      </c>
      <c r="D66" s="2">
        <v>3.3371699999999997E-2</v>
      </c>
      <c r="E66" s="2">
        <f t="shared" si="1"/>
        <v>3.5996500000000001E-2</v>
      </c>
      <c r="F66" s="7">
        <f t="shared" si="2"/>
        <v>3599650</v>
      </c>
      <c r="G66" s="2">
        <f t="shared" si="3"/>
        <v>0.11286309786025249</v>
      </c>
      <c r="H66" s="7">
        <v>4800.1000000000004</v>
      </c>
      <c r="I66" s="7">
        <f t="shared" si="4"/>
        <v>4.8001000000000003E-5</v>
      </c>
      <c r="J66" s="7">
        <f t="shared" si="5"/>
        <v>1.5050189769533093E-4</v>
      </c>
      <c r="K66" s="40">
        <f t="shared" si="6"/>
        <v>150.50189769533094</v>
      </c>
      <c r="L66" s="32"/>
      <c r="M66" s="15"/>
      <c r="N66" s="15"/>
      <c r="O66" s="15"/>
      <c r="P66" s="15"/>
      <c r="Q66" s="33"/>
      <c r="R66" s="35"/>
      <c r="S66" s="34"/>
      <c r="T66" s="34"/>
      <c r="U66" s="32"/>
    </row>
    <row r="67" spans="1:21" x14ac:dyDescent="0.25">
      <c r="A67" s="40">
        <v>5800.01</v>
      </c>
      <c r="B67" s="44">
        <f t="shared" si="0"/>
        <v>0.58000099999999999</v>
      </c>
      <c r="C67" s="7">
        <v>1.9640899999999999E-3</v>
      </c>
      <c r="D67" s="2">
        <v>2.4288299999999999E-2</v>
      </c>
      <c r="E67" s="2">
        <f t="shared" si="1"/>
        <v>2.625239E-2</v>
      </c>
      <c r="F67" s="7">
        <f t="shared" si="2"/>
        <v>2625239</v>
      </c>
      <c r="G67" s="2">
        <f t="shared" si="3"/>
        <v>8.2311504219452283E-2</v>
      </c>
      <c r="H67" s="7">
        <v>4180.1000000000004</v>
      </c>
      <c r="I67" s="7">
        <f t="shared" si="4"/>
        <v>4.1801000000000002E-5</v>
      </c>
      <c r="J67" s="7">
        <f t="shared" si="5"/>
        <v>1.3106247423100623E-4</v>
      </c>
      <c r="K67" s="40">
        <f t="shared" si="6"/>
        <v>131.06247423100623</v>
      </c>
      <c r="L67" s="32"/>
      <c r="M67" s="15"/>
      <c r="N67" s="15"/>
      <c r="O67" s="15"/>
      <c r="P67" s="15"/>
      <c r="Q67" s="33"/>
      <c r="R67" s="35"/>
      <c r="S67" s="34"/>
      <c r="T67" s="34"/>
      <c r="U67" s="32"/>
    </row>
    <row r="68" spans="1:21" x14ac:dyDescent="0.25">
      <c r="A68" s="40">
        <v>5900.01</v>
      </c>
      <c r="B68" s="44">
        <f t="shared" si="0"/>
        <v>0.590001</v>
      </c>
      <c r="C68" s="7">
        <v>1.51239E-3</v>
      </c>
      <c r="D68" s="2">
        <v>1.9699000000000001E-2</v>
      </c>
      <c r="E68" s="2">
        <f t="shared" si="1"/>
        <v>2.121139E-2</v>
      </c>
      <c r="F68" s="7">
        <f t="shared" si="2"/>
        <v>2121139</v>
      </c>
      <c r="G68" s="2">
        <f t="shared" si="3"/>
        <v>6.6505998786603723E-2</v>
      </c>
      <c r="H68" s="7">
        <v>2980.1</v>
      </c>
      <c r="I68" s="7">
        <f t="shared" si="4"/>
        <v>2.9800999999999998E-5</v>
      </c>
      <c r="J68" s="7">
        <f t="shared" si="5"/>
        <v>9.3437783654893791E-5</v>
      </c>
      <c r="K68" s="40">
        <f t="shared" si="6"/>
        <v>93.437783654893792</v>
      </c>
      <c r="L68" s="32"/>
      <c r="M68" s="15"/>
      <c r="N68" s="15"/>
      <c r="O68" s="15"/>
      <c r="P68" s="15"/>
      <c r="Q68" s="33"/>
      <c r="R68" s="35"/>
      <c r="S68" s="34"/>
      <c r="T68" s="34"/>
      <c r="U68" s="32"/>
    </row>
    <row r="69" spans="1:21" x14ac:dyDescent="0.25">
      <c r="A69" s="40">
        <v>6000.01</v>
      </c>
      <c r="B69" s="44">
        <f t="shared" si="0"/>
        <v>0.60000100000000001</v>
      </c>
      <c r="C69" s="7">
        <v>1.00197E-3</v>
      </c>
      <c r="D69" s="2">
        <v>1.1775000000000001E-2</v>
      </c>
      <c r="E69" s="2">
        <f t="shared" si="1"/>
        <v>1.277697E-2</v>
      </c>
      <c r="F69" s="7">
        <f t="shared" si="2"/>
        <v>1277697</v>
      </c>
      <c r="G69" s="2">
        <f t="shared" si="3"/>
        <v>4.006079522918924E-2</v>
      </c>
      <c r="H69" s="7">
        <v>2240</v>
      </c>
      <c r="I69" s="7">
        <f t="shared" si="4"/>
        <v>2.2399999999999999E-5</v>
      </c>
      <c r="J69" s="7">
        <f t="shared" si="5"/>
        <v>7.0232755742076478E-5</v>
      </c>
      <c r="K69" s="40">
        <f t="shared" si="6"/>
        <v>70.232755742076478</v>
      </c>
      <c r="L69" s="32"/>
      <c r="M69" s="15"/>
      <c r="N69" s="15"/>
      <c r="O69" s="15"/>
      <c r="P69" s="15"/>
      <c r="Q69" s="33"/>
      <c r="R69" s="35"/>
      <c r="S69" s="34"/>
      <c r="T69" s="34"/>
      <c r="U69" s="32"/>
    </row>
    <row r="70" spans="1:21" x14ac:dyDescent="0.25">
      <c r="A70" s="40">
        <v>6100.01</v>
      </c>
      <c r="B70" s="44">
        <f t="shared" si="0"/>
        <v>0.61000100000000002</v>
      </c>
      <c r="C70" s="7">
        <v>6.49024E-4</v>
      </c>
      <c r="D70" s="2">
        <v>7.5974600000000003E-3</v>
      </c>
      <c r="E70" s="2">
        <f t="shared" si="1"/>
        <v>8.2464840000000001E-3</v>
      </c>
      <c r="F70" s="7">
        <f t="shared" si="2"/>
        <v>824648.4</v>
      </c>
      <c r="G70" s="2">
        <f t="shared" si="3"/>
        <v>2.5855950736738475E-2</v>
      </c>
      <c r="H70" s="7">
        <v>1580</v>
      </c>
      <c r="I70" s="7">
        <f t="shared" si="4"/>
        <v>1.5800000000000001E-5</v>
      </c>
      <c r="J70" s="7">
        <f t="shared" si="5"/>
        <v>4.9539175925214657E-5</v>
      </c>
      <c r="K70" s="40">
        <f t="shared" si="6"/>
        <v>49.539175925214657</v>
      </c>
      <c r="L70" s="32"/>
      <c r="M70" s="15"/>
      <c r="N70" s="15"/>
      <c r="O70" s="15"/>
      <c r="P70" s="15"/>
      <c r="Q70" s="33"/>
      <c r="R70" s="35"/>
      <c r="S70" s="34"/>
      <c r="T70" s="34"/>
      <c r="U70" s="32"/>
    </row>
    <row r="71" spans="1:21" x14ac:dyDescent="0.25">
      <c r="A71" s="40">
        <v>6200.01</v>
      </c>
      <c r="B71" s="44">
        <f t="shared" si="0"/>
        <v>0.62000100000000002</v>
      </c>
      <c r="C71" s="7">
        <v>4.3901699999999999E-4</v>
      </c>
      <c r="D71" s="2">
        <v>4.7538900000000002E-3</v>
      </c>
      <c r="E71" s="2">
        <f t="shared" si="1"/>
        <v>5.1929070000000001E-3</v>
      </c>
      <c r="F71" s="7">
        <f t="shared" si="2"/>
        <v>519290.7</v>
      </c>
      <c r="G71" s="2">
        <f t="shared" si="3"/>
        <v>1.6281793255460676E-2</v>
      </c>
      <c r="H71" s="7">
        <v>1080</v>
      </c>
      <c r="I71" s="7">
        <f t="shared" si="4"/>
        <v>1.08E-5</v>
      </c>
      <c r="J71" s="7">
        <f t="shared" si="5"/>
        <v>3.3862221518501156E-5</v>
      </c>
      <c r="K71" s="40">
        <f t="shared" si="6"/>
        <v>33.862221518501158</v>
      </c>
      <c r="L71" s="32"/>
      <c r="M71" s="15"/>
      <c r="N71" s="15"/>
      <c r="O71" s="15"/>
      <c r="P71" s="15"/>
      <c r="Q71" s="33"/>
      <c r="R71" s="35"/>
      <c r="S71" s="34"/>
      <c r="T71" s="34"/>
      <c r="U71" s="32"/>
    </row>
    <row r="72" spans="1:21" x14ac:dyDescent="0.25">
      <c r="A72" s="40">
        <v>6300.01</v>
      </c>
      <c r="B72" s="44">
        <f t="shared" si="0"/>
        <v>0.63000100000000003</v>
      </c>
      <c r="C72" s="7">
        <v>3.0781100000000001E-4</v>
      </c>
      <c r="D72" s="2">
        <v>3.8659499999999999E-3</v>
      </c>
      <c r="E72" s="2">
        <f t="shared" si="1"/>
        <v>4.1737609999999998E-3</v>
      </c>
      <c r="F72" s="7">
        <f t="shared" si="2"/>
        <v>417376.1</v>
      </c>
      <c r="G72" s="2">
        <f t="shared" si="3"/>
        <v>1.3086372180303788E-2</v>
      </c>
      <c r="H72" s="7">
        <v>740.01</v>
      </c>
      <c r="I72" s="7">
        <f t="shared" si="4"/>
        <v>7.4000999999999997E-6</v>
      </c>
      <c r="J72" s="7">
        <f t="shared" si="5"/>
        <v>2.3202206061024112E-5</v>
      </c>
      <c r="K72" s="40">
        <f t="shared" si="6"/>
        <v>23.202206061024111</v>
      </c>
      <c r="L72" s="32"/>
      <c r="M72" s="15"/>
      <c r="N72" s="15"/>
      <c r="O72" s="15"/>
      <c r="P72" s="15"/>
      <c r="Q72" s="33"/>
      <c r="R72" s="35"/>
      <c r="S72" s="34"/>
      <c r="T72" s="34"/>
      <c r="U72" s="32"/>
    </row>
    <row r="73" spans="1:21" x14ac:dyDescent="0.25">
      <c r="A73" s="40">
        <v>6400.01</v>
      </c>
      <c r="B73" s="44">
        <f t="shared" si="0"/>
        <v>0.64000100000000004</v>
      </c>
      <c r="C73" s="7">
        <v>1.7040499999999999E-4</v>
      </c>
      <c r="D73" s="2">
        <v>1.8449300000000001E-3</v>
      </c>
      <c r="E73" s="2">
        <f t="shared" si="1"/>
        <v>2.015335E-3</v>
      </c>
      <c r="F73" s="7">
        <f t="shared" si="2"/>
        <v>201533.5</v>
      </c>
      <c r="G73" s="2">
        <f t="shared" si="3"/>
        <v>6.3188629818507897E-3</v>
      </c>
      <c r="H73" s="7">
        <v>620.01</v>
      </c>
      <c r="I73" s="7">
        <f t="shared" si="4"/>
        <v>6.2001000000000002E-6</v>
      </c>
      <c r="J73" s="7">
        <f t="shared" si="5"/>
        <v>1.9439737003412876E-5</v>
      </c>
      <c r="K73" s="40">
        <f t="shared" si="6"/>
        <v>19.439737003412876</v>
      </c>
      <c r="L73" s="32"/>
      <c r="M73" s="15"/>
      <c r="N73" s="15"/>
      <c r="O73" s="15"/>
      <c r="P73" s="15"/>
      <c r="Q73" s="33"/>
      <c r="R73" s="35"/>
      <c r="S73" s="34"/>
      <c r="T73" s="34"/>
      <c r="U73" s="32"/>
    </row>
    <row r="74" spans="1:21" x14ac:dyDescent="0.25">
      <c r="A74" s="40">
        <v>6500.01</v>
      </c>
      <c r="B74" s="44">
        <f t="shared" si="0"/>
        <v>0.65000100000000005</v>
      </c>
      <c r="C74" s="7">
        <v>1.06203E-4</v>
      </c>
      <c r="D74" s="2">
        <v>1.02827E-3</v>
      </c>
      <c r="E74" s="2">
        <f t="shared" si="1"/>
        <v>1.134473E-3</v>
      </c>
      <c r="F74" s="7">
        <f t="shared" si="2"/>
        <v>113447.3</v>
      </c>
      <c r="G74" s="2">
        <f t="shared" si="3"/>
        <v>3.557016299329497E-3</v>
      </c>
      <c r="H74" s="7">
        <v>220</v>
      </c>
      <c r="I74" s="7">
        <f t="shared" si="4"/>
        <v>2.2000000000000001E-6</v>
      </c>
      <c r="J74" s="7">
        <f t="shared" si="5"/>
        <v>6.8978599389539402E-6</v>
      </c>
      <c r="K74" s="40">
        <f t="shared" si="6"/>
        <v>6.8978599389539399</v>
      </c>
      <c r="L74" s="32"/>
      <c r="M74" s="15"/>
      <c r="N74" s="15"/>
      <c r="O74" s="15"/>
      <c r="P74" s="15"/>
      <c r="Q74" s="33"/>
      <c r="R74" s="35"/>
      <c r="S74" s="34"/>
      <c r="T74" s="34"/>
      <c r="U74" s="32"/>
    </row>
    <row r="75" spans="1:21" x14ac:dyDescent="0.25">
      <c r="A75" s="40">
        <v>6600.01</v>
      </c>
      <c r="B75" s="44">
        <f t="shared" ref="B75:B109" si="7">A75/10000</f>
        <v>0.66000100000000006</v>
      </c>
      <c r="C75" s="7">
        <v>4.8400899999999999E-5</v>
      </c>
      <c r="D75" s="2">
        <v>8.0194900000000004E-4</v>
      </c>
      <c r="E75" s="2">
        <f t="shared" ref="E75:E109" si="8">C75+D75</f>
        <v>8.5034990000000001E-4</v>
      </c>
      <c r="F75" s="7">
        <f t="shared" ref="F75:F109" si="9">E75/0.00000001</f>
        <v>85034.99</v>
      </c>
      <c r="G75" s="2">
        <f t="shared" ref="G75:G109" si="10">F75*C$5/C$2</f>
        <v>2.6661793224106766E-3</v>
      </c>
      <c r="H75" s="7">
        <v>140</v>
      </c>
      <c r="I75" s="7">
        <f t="shared" ref="I75:I109" si="11">H75/100000000</f>
        <v>1.3999999999999999E-6</v>
      </c>
      <c r="J75" s="7">
        <f t="shared" ref="J75:J109" si="12">H75*C$5/C$2</f>
        <v>4.3895472338797799E-6</v>
      </c>
      <c r="K75" s="40">
        <f t="shared" ref="K75:K109" si="13">J75*1000000</f>
        <v>4.3895472338797799</v>
      </c>
      <c r="L75" s="32"/>
      <c r="M75" s="15"/>
      <c r="N75" s="15"/>
      <c r="O75" s="15"/>
      <c r="P75" s="15"/>
      <c r="Q75" s="33"/>
      <c r="R75" s="35"/>
      <c r="S75" s="34"/>
      <c r="T75" s="34"/>
      <c r="U75" s="32"/>
    </row>
    <row r="76" spans="1:21" x14ac:dyDescent="0.25">
      <c r="A76" s="40">
        <v>6700.01</v>
      </c>
      <c r="B76" s="44">
        <f t="shared" si="7"/>
        <v>0.67000100000000007</v>
      </c>
      <c r="C76" s="7">
        <v>3.0800599999999998E-5</v>
      </c>
      <c r="D76" s="2">
        <v>3.7309099999999998E-4</v>
      </c>
      <c r="E76" s="2">
        <f t="shared" si="8"/>
        <v>4.0389159999999996E-4</v>
      </c>
      <c r="F76" s="7">
        <f t="shared" si="9"/>
        <v>40389.159999999996</v>
      </c>
      <c r="G76" s="2">
        <f t="shared" si="10"/>
        <v>1.2663580396909131E-3</v>
      </c>
      <c r="H76" s="7">
        <v>120</v>
      </c>
      <c r="I76" s="7">
        <f t="shared" si="11"/>
        <v>1.1999999999999999E-6</v>
      </c>
      <c r="J76" s="7">
        <f t="shared" si="12"/>
        <v>3.7624690576112396E-6</v>
      </c>
      <c r="K76" s="40">
        <f t="shared" si="13"/>
        <v>3.7624690576112396</v>
      </c>
      <c r="L76" s="32"/>
      <c r="M76" s="15"/>
      <c r="N76" s="15"/>
      <c r="O76" s="15"/>
      <c r="P76" s="15"/>
      <c r="Q76" s="33"/>
      <c r="R76" s="35"/>
      <c r="S76" s="34"/>
      <c r="T76" s="34"/>
      <c r="U76" s="32"/>
    </row>
    <row r="77" spans="1:21" x14ac:dyDescent="0.25">
      <c r="A77" s="40">
        <v>6800.01</v>
      </c>
      <c r="B77" s="44">
        <f t="shared" si="7"/>
        <v>0.68000099999999997</v>
      </c>
      <c r="C77" s="7">
        <v>1.74003E-5</v>
      </c>
      <c r="D77" s="2">
        <v>2.8111500000000002E-4</v>
      </c>
      <c r="E77" s="2">
        <f t="shared" si="8"/>
        <v>2.985153E-4</v>
      </c>
      <c r="F77" s="7">
        <f t="shared" si="9"/>
        <v>29851.53</v>
      </c>
      <c r="G77" s="2">
        <f t="shared" si="10"/>
        <v>9.359621495612805E-4</v>
      </c>
      <c r="H77" s="7">
        <v>40.000999999999998</v>
      </c>
      <c r="I77" s="7">
        <f t="shared" si="11"/>
        <v>4.0000999999999999E-7</v>
      </c>
      <c r="J77" s="7">
        <f t="shared" si="12"/>
        <v>1.2541877064458933E-6</v>
      </c>
      <c r="K77" s="40">
        <f t="shared" si="13"/>
        <v>1.2541877064458933</v>
      </c>
      <c r="L77" s="32"/>
      <c r="M77" s="15"/>
      <c r="N77" s="15"/>
      <c r="O77" s="15"/>
      <c r="P77" s="15"/>
      <c r="Q77" s="33"/>
      <c r="R77" s="35"/>
      <c r="S77" s="34"/>
      <c r="T77" s="34"/>
      <c r="U77" s="32"/>
    </row>
    <row r="78" spans="1:21" x14ac:dyDescent="0.25">
      <c r="A78" s="40">
        <v>6900.01</v>
      </c>
      <c r="B78" s="44">
        <f t="shared" si="7"/>
        <v>0.69000099999999998</v>
      </c>
      <c r="C78" s="7">
        <v>1.12002E-5</v>
      </c>
      <c r="D78" s="2">
        <v>2.10986E-4</v>
      </c>
      <c r="E78" s="2">
        <f t="shared" si="8"/>
        <v>2.2218619999999999E-4</v>
      </c>
      <c r="F78" s="7">
        <f t="shared" si="9"/>
        <v>22218.62</v>
      </c>
      <c r="G78" s="2">
        <f t="shared" si="10"/>
        <v>6.9664058544018537E-4</v>
      </c>
      <c r="H78" s="7">
        <v>40.000999999999998</v>
      </c>
      <c r="I78" s="7">
        <f t="shared" si="11"/>
        <v>4.0000999999999999E-7</v>
      </c>
      <c r="J78" s="7">
        <f t="shared" si="12"/>
        <v>1.2541877064458933E-6</v>
      </c>
      <c r="K78" s="40">
        <f t="shared" si="13"/>
        <v>1.2541877064458933</v>
      </c>
      <c r="L78" s="32"/>
      <c r="M78" s="15"/>
      <c r="N78" s="15"/>
      <c r="O78" s="15"/>
      <c r="P78" s="15"/>
      <c r="Q78" s="33"/>
      <c r="R78" s="35"/>
      <c r="S78" s="34"/>
      <c r="T78" s="34"/>
      <c r="U78" s="32"/>
    </row>
    <row r="79" spans="1:21" x14ac:dyDescent="0.25">
      <c r="A79" s="40">
        <v>7000.01</v>
      </c>
      <c r="B79" s="44">
        <f t="shared" si="7"/>
        <v>0.70000099999999998</v>
      </c>
      <c r="C79" s="7">
        <v>3.4000699999999999E-6</v>
      </c>
      <c r="D79" s="2">
        <v>3.2411099999999999E-5</v>
      </c>
      <c r="E79" s="2">
        <f t="shared" si="8"/>
        <v>3.5811169999999998E-5</v>
      </c>
      <c r="F79" s="7">
        <f t="shared" si="9"/>
        <v>3581.1169999999997</v>
      </c>
      <c r="G79" s="2">
        <f t="shared" si="10"/>
        <v>1.1228201586821324E-4</v>
      </c>
      <c r="H79" s="7">
        <v>20</v>
      </c>
      <c r="I79" s="7">
        <f t="shared" si="11"/>
        <v>1.9999999999999999E-7</v>
      </c>
      <c r="J79" s="7">
        <f t="shared" si="12"/>
        <v>6.2707817626853997E-7</v>
      </c>
      <c r="K79" s="40">
        <f t="shared" si="13"/>
        <v>0.62707817626854001</v>
      </c>
      <c r="L79" s="32"/>
      <c r="M79" s="15"/>
      <c r="N79" s="15"/>
      <c r="O79" s="15"/>
      <c r="P79" s="15"/>
      <c r="Q79" s="33"/>
      <c r="R79" s="35"/>
      <c r="S79" s="34"/>
      <c r="T79" s="34"/>
      <c r="U79" s="32"/>
    </row>
    <row r="80" spans="1:21" x14ac:dyDescent="0.25">
      <c r="A80" s="40">
        <v>7100.01</v>
      </c>
      <c r="B80" s="44">
        <f t="shared" si="7"/>
        <v>0.71000099999999999</v>
      </c>
      <c r="C80" s="7">
        <v>1.6000299999999999E-6</v>
      </c>
      <c r="D80" s="2">
        <v>1.06155E-5</v>
      </c>
      <c r="E80" s="2">
        <f t="shared" si="8"/>
        <v>1.2215530000000001E-5</v>
      </c>
      <c r="F80" s="7">
        <f t="shared" si="9"/>
        <v>1221.5530000000001</v>
      </c>
      <c r="G80" s="2">
        <f t="shared" si="10"/>
        <v>3.8300461372768192E-5</v>
      </c>
      <c r="H80" s="7">
        <v>20</v>
      </c>
      <c r="I80" s="7">
        <f t="shared" si="11"/>
        <v>1.9999999999999999E-7</v>
      </c>
      <c r="J80" s="7">
        <f t="shared" si="12"/>
        <v>6.2707817626853997E-7</v>
      </c>
      <c r="K80" s="40">
        <f t="shared" si="13"/>
        <v>0.62707817626854001</v>
      </c>
      <c r="L80" s="32"/>
      <c r="M80" s="15"/>
      <c r="N80" s="15"/>
      <c r="O80" s="15"/>
      <c r="P80" s="15"/>
      <c r="Q80" s="33"/>
      <c r="R80" s="35"/>
      <c r="S80" s="34"/>
      <c r="T80" s="34"/>
      <c r="U80" s="32"/>
    </row>
    <row r="81" spans="1:21" x14ac:dyDescent="0.25">
      <c r="A81" s="40">
        <v>7200.01</v>
      </c>
      <c r="B81" s="44">
        <f t="shared" si="7"/>
        <v>0.720001</v>
      </c>
      <c r="C81" s="7">
        <v>0</v>
      </c>
      <c r="D81" s="2">
        <v>0</v>
      </c>
      <c r="E81" s="2">
        <f t="shared" si="8"/>
        <v>0</v>
      </c>
      <c r="F81" s="7">
        <f t="shared" si="9"/>
        <v>0</v>
      </c>
      <c r="G81" s="2">
        <f t="shared" si="10"/>
        <v>0</v>
      </c>
      <c r="H81" s="7">
        <v>0</v>
      </c>
      <c r="I81" s="7">
        <f t="shared" si="11"/>
        <v>0</v>
      </c>
      <c r="J81" s="7">
        <f t="shared" si="12"/>
        <v>0</v>
      </c>
      <c r="K81" s="40">
        <f t="shared" si="13"/>
        <v>0</v>
      </c>
      <c r="L81" s="32"/>
      <c r="M81" s="15"/>
      <c r="N81" s="15"/>
      <c r="O81" s="15"/>
      <c r="P81" s="15"/>
      <c r="Q81" s="33"/>
      <c r="R81" s="35"/>
      <c r="S81" s="34"/>
      <c r="T81" s="34"/>
      <c r="U81" s="32"/>
    </row>
    <row r="82" spans="1:21" x14ac:dyDescent="0.25">
      <c r="A82" s="40">
        <v>7300.01</v>
      </c>
      <c r="B82" s="44">
        <f t="shared" si="7"/>
        <v>0.73000100000000001</v>
      </c>
      <c r="C82" s="7">
        <v>0</v>
      </c>
      <c r="D82" s="2">
        <v>0</v>
      </c>
      <c r="E82" s="2">
        <f t="shared" si="8"/>
        <v>0</v>
      </c>
      <c r="F82" s="7">
        <f t="shared" si="9"/>
        <v>0</v>
      </c>
      <c r="G82" s="2">
        <f t="shared" si="10"/>
        <v>0</v>
      </c>
      <c r="H82" s="7">
        <v>0</v>
      </c>
      <c r="I82" s="7">
        <f t="shared" si="11"/>
        <v>0</v>
      </c>
      <c r="J82" s="7">
        <f t="shared" si="12"/>
        <v>0</v>
      </c>
      <c r="K82" s="40">
        <f t="shared" si="13"/>
        <v>0</v>
      </c>
      <c r="L82" s="32"/>
      <c r="M82" s="15"/>
      <c r="N82" s="15"/>
      <c r="O82" s="15"/>
      <c r="P82" s="15"/>
      <c r="Q82" s="33"/>
      <c r="R82" s="35"/>
      <c r="S82" s="34"/>
      <c r="T82" s="34"/>
      <c r="U82" s="32"/>
    </row>
    <row r="83" spans="1:21" x14ac:dyDescent="0.25">
      <c r="A83" s="40">
        <v>7400.01</v>
      </c>
      <c r="B83" s="44">
        <f t="shared" si="7"/>
        <v>0.74000100000000002</v>
      </c>
      <c r="C83" s="7">
        <v>0</v>
      </c>
      <c r="D83" s="2">
        <v>0</v>
      </c>
      <c r="E83" s="2">
        <f t="shared" si="8"/>
        <v>0</v>
      </c>
      <c r="F83" s="7">
        <f t="shared" si="9"/>
        <v>0</v>
      </c>
      <c r="G83" s="2">
        <f t="shared" si="10"/>
        <v>0</v>
      </c>
      <c r="H83" s="7">
        <v>0</v>
      </c>
      <c r="I83" s="7">
        <f t="shared" si="11"/>
        <v>0</v>
      </c>
      <c r="J83" s="7">
        <f t="shared" si="12"/>
        <v>0</v>
      </c>
      <c r="K83" s="40">
        <f t="shared" si="13"/>
        <v>0</v>
      </c>
      <c r="L83" s="32"/>
      <c r="M83" s="15"/>
      <c r="N83" s="15"/>
      <c r="O83" s="15"/>
      <c r="P83" s="15"/>
      <c r="Q83" s="33"/>
      <c r="R83" s="35"/>
      <c r="S83" s="34"/>
      <c r="T83" s="34"/>
      <c r="U83" s="32"/>
    </row>
    <row r="84" spans="1:21" x14ac:dyDescent="0.25">
      <c r="A84" s="40">
        <v>7500.01</v>
      </c>
      <c r="B84" s="44">
        <f t="shared" si="7"/>
        <v>0.75000100000000003</v>
      </c>
      <c r="C84" s="7">
        <v>0</v>
      </c>
      <c r="D84" s="2">
        <v>0</v>
      </c>
      <c r="E84" s="2">
        <f t="shared" si="8"/>
        <v>0</v>
      </c>
      <c r="F84" s="7">
        <f t="shared" si="9"/>
        <v>0</v>
      </c>
      <c r="G84" s="2">
        <f t="shared" si="10"/>
        <v>0</v>
      </c>
      <c r="H84" s="7">
        <v>0</v>
      </c>
      <c r="I84" s="7">
        <f t="shared" si="11"/>
        <v>0</v>
      </c>
      <c r="J84" s="7">
        <f t="shared" si="12"/>
        <v>0</v>
      </c>
      <c r="K84" s="40">
        <f t="shared" si="13"/>
        <v>0</v>
      </c>
      <c r="L84" s="32"/>
      <c r="M84" s="15"/>
      <c r="N84" s="15"/>
      <c r="O84" s="15"/>
      <c r="P84" s="15"/>
      <c r="Q84" s="33"/>
      <c r="R84" s="35"/>
      <c r="S84" s="34"/>
      <c r="T84" s="34"/>
      <c r="U84" s="32"/>
    </row>
    <row r="85" spans="1:21" x14ac:dyDescent="0.25">
      <c r="A85" s="40">
        <v>7600.01</v>
      </c>
      <c r="B85" s="44">
        <f t="shared" si="7"/>
        <v>0.76000100000000004</v>
      </c>
      <c r="C85" s="7">
        <v>0</v>
      </c>
      <c r="D85" s="2">
        <v>0</v>
      </c>
      <c r="E85" s="2">
        <f t="shared" si="8"/>
        <v>0</v>
      </c>
      <c r="F85" s="7">
        <f t="shared" si="9"/>
        <v>0</v>
      </c>
      <c r="G85" s="2">
        <f t="shared" si="10"/>
        <v>0</v>
      </c>
      <c r="H85" s="7">
        <v>0</v>
      </c>
      <c r="I85" s="7">
        <f t="shared" si="11"/>
        <v>0</v>
      </c>
      <c r="J85" s="7">
        <f t="shared" si="12"/>
        <v>0</v>
      </c>
      <c r="K85" s="40">
        <f t="shared" si="13"/>
        <v>0</v>
      </c>
      <c r="L85" s="32"/>
      <c r="M85" s="15"/>
      <c r="N85" s="15"/>
      <c r="O85" s="15"/>
      <c r="P85" s="15"/>
      <c r="Q85" s="33"/>
      <c r="R85" s="35"/>
      <c r="S85" s="34"/>
      <c r="T85" s="34"/>
      <c r="U85" s="32"/>
    </row>
    <row r="86" spans="1:21" x14ac:dyDescent="0.25">
      <c r="A86" s="40">
        <v>7700.01</v>
      </c>
      <c r="B86" s="44">
        <f t="shared" si="7"/>
        <v>0.77000100000000005</v>
      </c>
      <c r="C86" s="7">
        <v>0</v>
      </c>
      <c r="D86" s="2">
        <v>0</v>
      </c>
      <c r="E86" s="2">
        <f t="shared" si="8"/>
        <v>0</v>
      </c>
      <c r="F86" s="7">
        <f t="shared" si="9"/>
        <v>0</v>
      </c>
      <c r="G86" s="2">
        <f t="shared" si="10"/>
        <v>0</v>
      </c>
      <c r="H86" s="7">
        <v>0</v>
      </c>
      <c r="I86" s="7">
        <f t="shared" si="11"/>
        <v>0</v>
      </c>
      <c r="J86" s="7">
        <f t="shared" si="12"/>
        <v>0</v>
      </c>
      <c r="K86" s="40">
        <f t="shared" si="13"/>
        <v>0</v>
      </c>
      <c r="L86" s="32"/>
      <c r="M86" s="15"/>
      <c r="N86" s="15"/>
      <c r="O86" s="15"/>
      <c r="P86" s="15"/>
      <c r="Q86" s="33"/>
      <c r="R86" s="35"/>
      <c r="S86" s="34"/>
      <c r="T86" s="34"/>
      <c r="U86" s="32"/>
    </row>
    <row r="87" spans="1:21" x14ac:dyDescent="0.25">
      <c r="A87" s="40">
        <v>7800.01</v>
      </c>
      <c r="B87" s="44">
        <f t="shared" si="7"/>
        <v>0.78000100000000006</v>
      </c>
      <c r="C87" s="7">
        <v>0</v>
      </c>
      <c r="D87" s="2">
        <v>0</v>
      </c>
      <c r="E87" s="2">
        <f t="shared" si="8"/>
        <v>0</v>
      </c>
      <c r="F87" s="7">
        <f t="shared" si="9"/>
        <v>0</v>
      </c>
      <c r="G87" s="2">
        <f t="shared" si="10"/>
        <v>0</v>
      </c>
      <c r="H87" s="7">
        <v>0</v>
      </c>
      <c r="I87" s="7">
        <f t="shared" si="11"/>
        <v>0</v>
      </c>
      <c r="J87" s="7">
        <f t="shared" si="12"/>
        <v>0</v>
      </c>
      <c r="K87" s="40">
        <f t="shared" si="13"/>
        <v>0</v>
      </c>
      <c r="L87" s="32"/>
      <c r="M87" s="15"/>
      <c r="N87" s="15"/>
      <c r="O87" s="15"/>
      <c r="P87" s="15"/>
      <c r="Q87" s="33"/>
      <c r="R87" s="35"/>
      <c r="S87" s="34"/>
      <c r="T87" s="34"/>
      <c r="U87" s="32"/>
    </row>
    <row r="88" spans="1:21" x14ac:dyDescent="0.25">
      <c r="A88" s="40">
        <v>7900.01</v>
      </c>
      <c r="B88" s="44">
        <f t="shared" si="7"/>
        <v>0.79000100000000006</v>
      </c>
      <c r="C88" s="7">
        <v>0</v>
      </c>
      <c r="D88" s="2">
        <v>0</v>
      </c>
      <c r="E88" s="2">
        <f t="shared" si="8"/>
        <v>0</v>
      </c>
      <c r="F88" s="7">
        <f t="shared" si="9"/>
        <v>0</v>
      </c>
      <c r="G88" s="2">
        <f t="shared" si="10"/>
        <v>0</v>
      </c>
      <c r="H88" s="7">
        <v>0</v>
      </c>
      <c r="I88" s="7">
        <f t="shared" si="11"/>
        <v>0</v>
      </c>
      <c r="J88" s="7">
        <f t="shared" si="12"/>
        <v>0</v>
      </c>
      <c r="K88" s="40">
        <f t="shared" si="13"/>
        <v>0</v>
      </c>
      <c r="L88" s="32"/>
      <c r="M88" s="15"/>
      <c r="N88" s="15"/>
      <c r="O88" s="15"/>
      <c r="P88" s="15"/>
      <c r="Q88" s="33"/>
      <c r="R88" s="35"/>
      <c r="S88" s="34"/>
      <c r="T88" s="34"/>
      <c r="U88" s="32"/>
    </row>
    <row r="89" spans="1:21" x14ac:dyDescent="0.25">
      <c r="A89" s="40">
        <v>8000.01</v>
      </c>
      <c r="B89" s="44">
        <f t="shared" si="7"/>
        <v>0.80000100000000007</v>
      </c>
      <c r="C89" s="7">
        <v>0</v>
      </c>
      <c r="D89" s="2">
        <v>0</v>
      </c>
      <c r="E89" s="2">
        <f t="shared" si="8"/>
        <v>0</v>
      </c>
      <c r="F89" s="7">
        <f t="shared" si="9"/>
        <v>0</v>
      </c>
      <c r="G89" s="2">
        <f t="shared" si="10"/>
        <v>0</v>
      </c>
      <c r="H89" s="7">
        <v>0</v>
      </c>
      <c r="I89" s="7">
        <f t="shared" si="11"/>
        <v>0</v>
      </c>
      <c r="J89" s="7">
        <f t="shared" si="12"/>
        <v>0</v>
      </c>
      <c r="K89" s="40">
        <f t="shared" si="13"/>
        <v>0</v>
      </c>
      <c r="L89" s="32"/>
      <c r="M89" s="15"/>
      <c r="N89" s="15"/>
      <c r="O89" s="15"/>
      <c r="P89" s="15"/>
      <c r="Q89" s="33"/>
      <c r="R89" s="35"/>
      <c r="S89" s="34"/>
      <c r="T89" s="34"/>
      <c r="U89" s="32"/>
    </row>
    <row r="90" spans="1:21" x14ac:dyDescent="0.25">
      <c r="A90" s="40">
        <v>8100.01</v>
      </c>
      <c r="B90" s="44">
        <f t="shared" si="7"/>
        <v>0.81000099999999997</v>
      </c>
      <c r="C90" s="7">
        <v>0</v>
      </c>
      <c r="D90" s="2">
        <v>0</v>
      </c>
      <c r="E90" s="2">
        <f t="shared" si="8"/>
        <v>0</v>
      </c>
      <c r="F90" s="7">
        <f t="shared" si="9"/>
        <v>0</v>
      </c>
      <c r="G90" s="2">
        <f t="shared" si="10"/>
        <v>0</v>
      </c>
      <c r="H90" s="7">
        <v>0</v>
      </c>
      <c r="I90" s="7">
        <f t="shared" si="11"/>
        <v>0</v>
      </c>
      <c r="J90" s="7">
        <f t="shared" si="12"/>
        <v>0</v>
      </c>
      <c r="K90" s="40">
        <f t="shared" si="13"/>
        <v>0</v>
      </c>
      <c r="L90" s="32"/>
      <c r="M90" s="15"/>
      <c r="N90" s="15"/>
      <c r="O90" s="15"/>
      <c r="P90" s="15"/>
      <c r="Q90" s="33"/>
      <c r="R90" s="35"/>
      <c r="S90" s="34"/>
      <c r="T90" s="34"/>
      <c r="U90" s="32"/>
    </row>
    <row r="91" spans="1:21" x14ac:dyDescent="0.25">
      <c r="A91" s="40">
        <v>8200.01</v>
      </c>
      <c r="B91" s="44">
        <f t="shared" si="7"/>
        <v>0.82000099999999998</v>
      </c>
      <c r="C91" s="7">
        <v>0</v>
      </c>
      <c r="D91" s="2">
        <v>0</v>
      </c>
      <c r="E91" s="2">
        <f t="shared" si="8"/>
        <v>0</v>
      </c>
      <c r="F91" s="7">
        <f t="shared" si="9"/>
        <v>0</v>
      </c>
      <c r="G91" s="2">
        <f t="shared" si="10"/>
        <v>0</v>
      </c>
      <c r="H91" s="7">
        <v>0</v>
      </c>
      <c r="I91" s="7">
        <f t="shared" si="11"/>
        <v>0</v>
      </c>
      <c r="J91" s="7">
        <f t="shared" si="12"/>
        <v>0</v>
      </c>
      <c r="K91" s="40">
        <f t="shared" si="13"/>
        <v>0</v>
      </c>
      <c r="L91" s="32"/>
      <c r="M91" s="15"/>
      <c r="N91" s="15"/>
      <c r="O91" s="15"/>
      <c r="P91" s="15"/>
      <c r="Q91" s="33"/>
      <c r="R91" s="35"/>
      <c r="S91" s="34"/>
      <c r="T91" s="34"/>
      <c r="U91" s="32"/>
    </row>
    <row r="92" spans="1:21" x14ac:dyDescent="0.25">
      <c r="A92" s="40">
        <v>8300.01</v>
      </c>
      <c r="B92" s="44">
        <f t="shared" si="7"/>
        <v>0.83000099999999999</v>
      </c>
      <c r="C92" s="7">
        <v>0</v>
      </c>
      <c r="D92" s="2">
        <v>0</v>
      </c>
      <c r="E92" s="2">
        <f t="shared" si="8"/>
        <v>0</v>
      </c>
      <c r="F92" s="7">
        <f t="shared" si="9"/>
        <v>0</v>
      </c>
      <c r="G92" s="2">
        <f t="shared" si="10"/>
        <v>0</v>
      </c>
      <c r="H92" s="7">
        <v>0</v>
      </c>
      <c r="I92" s="7">
        <f t="shared" si="11"/>
        <v>0</v>
      </c>
      <c r="J92" s="7">
        <f t="shared" si="12"/>
        <v>0</v>
      </c>
      <c r="K92" s="40">
        <f t="shared" si="13"/>
        <v>0</v>
      </c>
      <c r="L92" s="32"/>
      <c r="M92" s="15"/>
      <c r="N92" s="15"/>
      <c r="O92" s="15"/>
      <c r="P92" s="15"/>
      <c r="Q92" s="33"/>
      <c r="R92" s="35"/>
      <c r="S92" s="34"/>
      <c r="T92" s="34"/>
      <c r="U92" s="32"/>
    </row>
    <row r="93" spans="1:21" x14ac:dyDescent="0.25">
      <c r="A93" s="40">
        <v>8400.01</v>
      </c>
      <c r="B93" s="44">
        <f t="shared" si="7"/>
        <v>0.840001</v>
      </c>
      <c r="C93" s="7">
        <v>0</v>
      </c>
      <c r="D93" s="2">
        <v>0</v>
      </c>
      <c r="E93" s="2">
        <f t="shared" si="8"/>
        <v>0</v>
      </c>
      <c r="F93" s="7">
        <f t="shared" si="9"/>
        <v>0</v>
      </c>
      <c r="G93" s="2">
        <f t="shared" si="10"/>
        <v>0</v>
      </c>
      <c r="H93" s="7">
        <v>0</v>
      </c>
      <c r="I93" s="7">
        <f t="shared" si="11"/>
        <v>0</v>
      </c>
      <c r="J93" s="7">
        <f t="shared" si="12"/>
        <v>0</v>
      </c>
      <c r="K93" s="40">
        <f t="shared" si="13"/>
        <v>0</v>
      </c>
      <c r="L93" s="32"/>
      <c r="M93" s="15"/>
      <c r="N93" s="15"/>
      <c r="O93" s="15"/>
      <c r="P93" s="15"/>
      <c r="Q93" s="33"/>
      <c r="R93" s="35"/>
      <c r="S93" s="34"/>
      <c r="T93" s="34"/>
      <c r="U93" s="32"/>
    </row>
    <row r="94" spans="1:21" x14ac:dyDescent="0.25">
      <c r="A94" s="40">
        <v>8500.01</v>
      </c>
      <c r="B94" s="44">
        <f t="shared" si="7"/>
        <v>0.85000100000000001</v>
      </c>
      <c r="C94" s="7">
        <v>0</v>
      </c>
      <c r="D94" s="2">
        <v>0</v>
      </c>
      <c r="E94" s="2">
        <f t="shared" si="8"/>
        <v>0</v>
      </c>
      <c r="F94" s="7">
        <f t="shared" si="9"/>
        <v>0</v>
      </c>
      <c r="G94" s="2">
        <f t="shared" si="10"/>
        <v>0</v>
      </c>
      <c r="H94" s="7">
        <v>0</v>
      </c>
      <c r="I94" s="7">
        <f t="shared" si="11"/>
        <v>0</v>
      </c>
      <c r="J94" s="7">
        <f t="shared" si="12"/>
        <v>0</v>
      </c>
      <c r="K94" s="40">
        <f t="shared" si="13"/>
        <v>0</v>
      </c>
      <c r="L94" s="32"/>
      <c r="M94" s="15"/>
      <c r="N94" s="15"/>
      <c r="O94" s="15"/>
      <c r="P94" s="15"/>
      <c r="Q94" s="33"/>
      <c r="R94" s="35"/>
      <c r="S94" s="34"/>
      <c r="T94" s="34"/>
      <c r="U94" s="32"/>
    </row>
    <row r="95" spans="1:21" x14ac:dyDescent="0.25">
      <c r="A95" s="40">
        <v>8600.01</v>
      </c>
      <c r="B95" s="44">
        <f t="shared" si="7"/>
        <v>0.86000100000000002</v>
      </c>
      <c r="C95" s="7">
        <v>0</v>
      </c>
      <c r="D95" s="2">
        <v>0</v>
      </c>
      <c r="E95" s="2">
        <f t="shared" si="8"/>
        <v>0</v>
      </c>
      <c r="F95" s="7">
        <f t="shared" si="9"/>
        <v>0</v>
      </c>
      <c r="G95" s="2">
        <f t="shared" si="10"/>
        <v>0</v>
      </c>
      <c r="H95" s="7">
        <v>0</v>
      </c>
      <c r="I95" s="7">
        <f t="shared" si="11"/>
        <v>0</v>
      </c>
      <c r="J95" s="7">
        <f t="shared" si="12"/>
        <v>0</v>
      </c>
      <c r="K95" s="40">
        <f t="shared" si="13"/>
        <v>0</v>
      </c>
      <c r="L95" s="32"/>
      <c r="M95" s="15"/>
      <c r="N95" s="15"/>
      <c r="O95" s="15"/>
      <c r="P95" s="15"/>
      <c r="Q95" s="33"/>
      <c r="R95" s="35"/>
      <c r="S95" s="34"/>
      <c r="T95" s="34"/>
      <c r="U95" s="32"/>
    </row>
    <row r="96" spans="1:21" x14ac:dyDescent="0.25">
      <c r="A96" s="40">
        <v>8700.01</v>
      </c>
      <c r="B96" s="44">
        <f t="shared" si="7"/>
        <v>0.87000100000000002</v>
      </c>
      <c r="C96" s="7">
        <v>0</v>
      </c>
      <c r="D96" s="2">
        <v>0</v>
      </c>
      <c r="E96" s="2">
        <f t="shared" si="8"/>
        <v>0</v>
      </c>
      <c r="F96" s="7">
        <f t="shared" si="9"/>
        <v>0</v>
      </c>
      <c r="G96" s="2">
        <f t="shared" si="10"/>
        <v>0</v>
      </c>
      <c r="H96" s="7">
        <v>0</v>
      </c>
      <c r="I96" s="7">
        <f t="shared" si="11"/>
        <v>0</v>
      </c>
      <c r="J96" s="7">
        <f t="shared" si="12"/>
        <v>0</v>
      </c>
      <c r="K96" s="40">
        <f t="shared" si="13"/>
        <v>0</v>
      </c>
      <c r="L96" s="32"/>
      <c r="M96" s="15"/>
      <c r="N96" s="15"/>
      <c r="O96" s="15"/>
      <c r="P96" s="15"/>
      <c r="Q96" s="33"/>
      <c r="R96" s="35"/>
      <c r="S96" s="34"/>
      <c r="T96" s="34"/>
      <c r="U96" s="32"/>
    </row>
    <row r="97" spans="1:21" x14ac:dyDescent="0.25">
      <c r="A97" s="40">
        <v>8800.01</v>
      </c>
      <c r="B97" s="44">
        <f t="shared" si="7"/>
        <v>0.88000100000000003</v>
      </c>
      <c r="C97" s="7">
        <v>0</v>
      </c>
      <c r="D97" s="2">
        <v>0</v>
      </c>
      <c r="E97" s="2">
        <f t="shared" si="8"/>
        <v>0</v>
      </c>
      <c r="F97" s="7">
        <f t="shared" si="9"/>
        <v>0</v>
      </c>
      <c r="G97" s="2">
        <f t="shared" si="10"/>
        <v>0</v>
      </c>
      <c r="H97" s="7">
        <v>0</v>
      </c>
      <c r="I97" s="7">
        <f t="shared" si="11"/>
        <v>0</v>
      </c>
      <c r="J97" s="7">
        <f t="shared" si="12"/>
        <v>0</v>
      </c>
      <c r="K97" s="40">
        <f t="shared" si="13"/>
        <v>0</v>
      </c>
      <c r="L97" s="32"/>
      <c r="M97" s="15"/>
      <c r="N97" s="15"/>
      <c r="O97" s="15"/>
      <c r="P97" s="15"/>
      <c r="Q97" s="33"/>
      <c r="R97" s="35"/>
      <c r="S97" s="34"/>
      <c r="T97" s="34"/>
      <c r="U97" s="32"/>
    </row>
    <row r="98" spans="1:21" x14ac:dyDescent="0.25">
      <c r="A98" s="40">
        <v>8900.01</v>
      </c>
      <c r="B98" s="44">
        <f t="shared" si="7"/>
        <v>0.89000100000000004</v>
      </c>
      <c r="C98" s="7">
        <v>0</v>
      </c>
      <c r="D98" s="2">
        <v>0</v>
      </c>
      <c r="E98" s="2">
        <f t="shared" si="8"/>
        <v>0</v>
      </c>
      <c r="F98" s="7">
        <f t="shared" si="9"/>
        <v>0</v>
      </c>
      <c r="G98" s="2">
        <f t="shared" si="10"/>
        <v>0</v>
      </c>
      <c r="H98" s="7">
        <v>0</v>
      </c>
      <c r="I98" s="7">
        <f t="shared" si="11"/>
        <v>0</v>
      </c>
      <c r="J98" s="7">
        <f t="shared" si="12"/>
        <v>0</v>
      </c>
      <c r="K98" s="40">
        <f t="shared" si="13"/>
        <v>0</v>
      </c>
      <c r="L98" s="32"/>
      <c r="M98" s="15"/>
      <c r="N98" s="15"/>
      <c r="O98" s="15"/>
      <c r="P98" s="15"/>
      <c r="Q98" s="33"/>
      <c r="R98" s="35"/>
      <c r="S98" s="34"/>
      <c r="T98" s="34"/>
      <c r="U98" s="32"/>
    </row>
    <row r="99" spans="1:21" x14ac:dyDescent="0.25">
      <c r="A99" s="40">
        <v>9000.01</v>
      </c>
      <c r="B99" s="44">
        <f t="shared" si="7"/>
        <v>0.90000100000000005</v>
      </c>
      <c r="C99" s="7">
        <v>0</v>
      </c>
      <c r="D99" s="2">
        <v>0</v>
      </c>
      <c r="E99" s="2">
        <f t="shared" si="8"/>
        <v>0</v>
      </c>
      <c r="F99" s="7">
        <f t="shared" si="9"/>
        <v>0</v>
      </c>
      <c r="G99" s="2">
        <f t="shared" si="10"/>
        <v>0</v>
      </c>
      <c r="H99" s="32">
        <v>0</v>
      </c>
      <c r="I99" s="7">
        <f t="shared" si="11"/>
        <v>0</v>
      </c>
      <c r="J99" s="7">
        <f t="shared" si="12"/>
        <v>0</v>
      </c>
      <c r="K99" s="40">
        <f t="shared" si="13"/>
        <v>0</v>
      </c>
      <c r="L99" s="32"/>
      <c r="M99" s="15"/>
      <c r="N99" s="15"/>
      <c r="O99" s="15"/>
      <c r="P99" s="15"/>
      <c r="Q99" s="33"/>
      <c r="R99" s="35"/>
      <c r="S99" s="34"/>
      <c r="T99" s="34"/>
      <c r="U99" s="32"/>
    </row>
    <row r="100" spans="1:21" x14ac:dyDescent="0.25">
      <c r="A100" s="40">
        <v>9100.01</v>
      </c>
      <c r="B100" s="44">
        <f t="shared" si="7"/>
        <v>0.91000100000000006</v>
      </c>
      <c r="C100" s="7">
        <v>0</v>
      </c>
      <c r="D100" s="2">
        <v>0</v>
      </c>
      <c r="E100" s="2">
        <f t="shared" si="8"/>
        <v>0</v>
      </c>
      <c r="F100" s="7">
        <f t="shared" si="9"/>
        <v>0</v>
      </c>
      <c r="G100" s="2">
        <f t="shared" si="10"/>
        <v>0</v>
      </c>
      <c r="H100" s="32">
        <v>0</v>
      </c>
      <c r="I100" s="7">
        <f t="shared" si="11"/>
        <v>0</v>
      </c>
      <c r="J100" s="7">
        <f t="shared" si="12"/>
        <v>0</v>
      </c>
      <c r="K100" s="40">
        <f t="shared" si="13"/>
        <v>0</v>
      </c>
      <c r="L100" s="32"/>
      <c r="M100" s="15"/>
      <c r="N100" s="15"/>
      <c r="O100" s="15"/>
      <c r="P100" s="15"/>
      <c r="Q100" s="33"/>
      <c r="R100" s="35"/>
      <c r="S100" s="34"/>
      <c r="T100" s="34"/>
      <c r="U100" s="32"/>
    </row>
    <row r="101" spans="1:21" x14ac:dyDescent="0.25">
      <c r="A101" s="40">
        <v>9200.01</v>
      </c>
      <c r="B101" s="44">
        <f t="shared" si="7"/>
        <v>0.92000100000000007</v>
      </c>
      <c r="C101" s="7">
        <v>0</v>
      </c>
      <c r="D101" s="2">
        <v>0</v>
      </c>
      <c r="E101" s="2">
        <f t="shared" si="8"/>
        <v>0</v>
      </c>
      <c r="F101" s="7">
        <f t="shared" si="9"/>
        <v>0</v>
      </c>
      <c r="G101" s="2">
        <f t="shared" si="10"/>
        <v>0</v>
      </c>
      <c r="H101" s="32">
        <v>0</v>
      </c>
      <c r="I101" s="7">
        <f t="shared" si="11"/>
        <v>0</v>
      </c>
      <c r="J101" s="7">
        <f t="shared" si="12"/>
        <v>0</v>
      </c>
      <c r="K101" s="40">
        <f t="shared" si="13"/>
        <v>0</v>
      </c>
      <c r="L101" s="32"/>
      <c r="M101" s="15"/>
      <c r="N101" s="15"/>
      <c r="O101" s="15"/>
      <c r="P101" s="15"/>
      <c r="Q101" s="33"/>
      <c r="R101" s="35"/>
      <c r="S101" s="34"/>
      <c r="T101" s="34"/>
      <c r="U101" s="32"/>
    </row>
    <row r="102" spans="1:21" x14ac:dyDescent="0.25">
      <c r="A102" s="40">
        <v>9300.01</v>
      </c>
      <c r="B102" s="44">
        <f t="shared" si="7"/>
        <v>0.93000099999999997</v>
      </c>
      <c r="C102" s="7">
        <v>0</v>
      </c>
      <c r="D102" s="2">
        <v>0</v>
      </c>
      <c r="E102" s="2">
        <f t="shared" si="8"/>
        <v>0</v>
      </c>
      <c r="F102" s="7">
        <f t="shared" si="9"/>
        <v>0</v>
      </c>
      <c r="G102" s="2">
        <f t="shared" si="10"/>
        <v>0</v>
      </c>
      <c r="H102" s="32">
        <v>0</v>
      </c>
      <c r="I102" s="7">
        <f t="shared" si="11"/>
        <v>0</v>
      </c>
      <c r="J102" s="7">
        <f t="shared" si="12"/>
        <v>0</v>
      </c>
      <c r="K102" s="40">
        <f t="shared" si="13"/>
        <v>0</v>
      </c>
      <c r="L102" s="32"/>
      <c r="M102" s="15"/>
      <c r="N102" s="15"/>
      <c r="O102" s="15"/>
      <c r="P102" s="15"/>
      <c r="Q102" s="33"/>
      <c r="R102" s="35"/>
      <c r="S102" s="34"/>
      <c r="T102" s="34"/>
      <c r="U102" s="32"/>
    </row>
    <row r="103" spans="1:21" x14ac:dyDescent="0.25">
      <c r="A103" s="40">
        <v>9400.01</v>
      </c>
      <c r="B103" s="44">
        <f t="shared" si="7"/>
        <v>0.94000099999999998</v>
      </c>
      <c r="C103" s="7">
        <v>0</v>
      </c>
      <c r="D103" s="2">
        <v>0</v>
      </c>
      <c r="E103" s="2">
        <f t="shared" si="8"/>
        <v>0</v>
      </c>
      <c r="F103" s="7">
        <f t="shared" si="9"/>
        <v>0</v>
      </c>
      <c r="G103" s="2">
        <f t="shared" si="10"/>
        <v>0</v>
      </c>
      <c r="H103" s="32">
        <v>0</v>
      </c>
      <c r="I103" s="7">
        <f t="shared" si="11"/>
        <v>0</v>
      </c>
      <c r="J103" s="7">
        <f t="shared" si="12"/>
        <v>0</v>
      </c>
      <c r="K103" s="40">
        <f t="shared" si="13"/>
        <v>0</v>
      </c>
      <c r="L103" s="32"/>
      <c r="M103" s="15"/>
      <c r="N103" s="15"/>
      <c r="O103" s="15"/>
      <c r="P103" s="15"/>
      <c r="Q103" s="33"/>
      <c r="R103" s="35"/>
      <c r="S103" s="34"/>
      <c r="T103" s="34"/>
      <c r="U103" s="32"/>
    </row>
    <row r="104" spans="1:21" x14ac:dyDescent="0.25">
      <c r="A104" s="40">
        <v>9500.01</v>
      </c>
      <c r="B104" s="44">
        <f t="shared" si="7"/>
        <v>0.95000099999999998</v>
      </c>
      <c r="C104" s="7">
        <v>0</v>
      </c>
      <c r="D104" s="2">
        <v>0</v>
      </c>
      <c r="E104" s="2">
        <f t="shared" si="8"/>
        <v>0</v>
      </c>
      <c r="F104" s="7">
        <f t="shared" si="9"/>
        <v>0</v>
      </c>
      <c r="G104" s="2">
        <f t="shared" si="10"/>
        <v>0</v>
      </c>
      <c r="H104" s="32">
        <v>0</v>
      </c>
      <c r="I104" s="7">
        <f t="shared" si="11"/>
        <v>0</v>
      </c>
      <c r="J104" s="7">
        <f t="shared" si="12"/>
        <v>0</v>
      </c>
      <c r="K104" s="40">
        <f t="shared" si="13"/>
        <v>0</v>
      </c>
      <c r="L104" s="32"/>
      <c r="M104" s="15"/>
      <c r="N104" s="15"/>
      <c r="O104" s="15"/>
      <c r="P104" s="15"/>
      <c r="Q104" s="33"/>
      <c r="R104" s="35"/>
      <c r="S104" s="34"/>
      <c r="T104" s="34"/>
      <c r="U104" s="32"/>
    </row>
    <row r="105" spans="1:21" x14ac:dyDescent="0.25">
      <c r="A105" s="37">
        <v>9600.01</v>
      </c>
      <c r="B105" s="44">
        <f t="shared" si="7"/>
        <v>0.96000099999999999</v>
      </c>
      <c r="C105" s="32">
        <v>0</v>
      </c>
      <c r="D105" s="16">
        <v>0</v>
      </c>
      <c r="E105" s="2">
        <f t="shared" si="8"/>
        <v>0</v>
      </c>
      <c r="F105" s="7">
        <f t="shared" si="9"/>
        <v>0</v>
      </c>
      <c r="G105" s="2">
        <f t="shared" si="10"/>
        <v>0</v>
      </c>
      <c r="H105" s="32">
        <v>0</v>
      </c>
      <c r="I105" s="7">
        <f t="shared" si="11"/>
        <v>0</v>
      </c>
      <c r="J105" s="7">
        <f t="shared" si="12"/>
        <v>0</v>
      </c>
      <c r="K105" s="40">
        <f t="shared" si="13"/>
        <v>0</v>
      </c>
      <c r="L105" s="32"/>
      <c r="M105" s="15"/>
      <c r="N105" s="15"/>
      <c r="O105" s="15"/>
      <c r="P105" s="15"/>
      <c r="Q105" s="33"/>
      <c r="R105" s="35"/>
      <c r="S105" s="34"/>
      <c r="T105" s="34"/>
      <c r="U105" s="32"/>
    </row>
    <row r="106" spans="1:21" x14ac:dyDescent="0.25">
      <c r="A106" s="37">
        <v>9700.01</v>
      </c>
      <c r="B106" s="44">
        <f t="shared" si="7"/>
        <v>0.970001</v>
      </c>
      <c r="C106" s="32">
        <v>0</v>
      </c>
      <c r="D106" s="16">
        <v>0</v>
      </c>
      <c r="E106" s="2">
        <f t="shared" si="8"/>
        <v>0</v>
      </c>
      <c r="F106" s="7">
        <f t="shared" si="9"/>
        <v>0</v>
      </c>
      <c r="G106" s="2">
        <f t="shared" si="10"/>
        <v>0</v>
      </c>
      <c r="H106" s="32">
        <v>0</v>
      </c>
      <c r="I106" s="7">
        <f t="shared" si="11"/>
        <v>0</v>
      </c>
      <c r="J106" s="7">
        <f t="shared" si="12"/>
        <v>0</v>
      </c>
      <c r="K106" s="40">
        <f t="shared" si="13"/>
        <v>0</v>
      </c>
      <c r="L106" s="32"/>
      <c r="M106" s="15"/>
      <c r="N106" s="15"/>
      <c r="O106" s="15"/>
      <c r="P106" s="15"/>
      <c r="Q106" s="33"/>
      <c r="R106" s="35"/>
      <c r="S106" s="34"/>
      <c r="T106" s="34"/>
      <c r="U106" s="32"/>
    </row>
    <row r="107" spans="1:21" x14ac:dyDescent="0.25">
      <c r="A107" s="37">
        <v>9800.01</v>
      </c>
      <c r="B107" s="44">
        <f t="shared" si="7"/>
        <v>0.98000100000000001</v>
      </c>
      <c r="C107" s="32">
        <v>0</v>
      </c>
      <c r="D107" s="16">
        <v>0</v>
      </c>
      <c r="E107" s="2">
        <f t="shared" si="8"/>
        <v>0</v>
      </c>
      <c r="F107" s="7">
        <f t="shared" si="9"/>
        <v>0</v>
      </c>
      <c r="G107" s="2">
        <f t="shared" si="10"/>
        <v>0</v>
      </c>
      <c r="H107" s="32">
        <v>0</v>
      </c>
      <c r="I107" s="7">
        <f t="shared" si="11"/>
        <v>0</v>
      </c>
      <c r="J107" s="7">
        <f t="shared" si="12"/>
        <v>0</v>
      </c>
      <c r="K107" s="40">
        <f t="shared" si="13"/>
        <v>0</v>
      </c>
      <c r="L107" s="32"/>
      <c r="M107" s="15"/>
      <c r="N107" s="15"/>
      <c r="O107" s="15"/>
      <c r="P107" s="15"/>
      <c r="Q107" s="33"/>
      <c r="R107" s="35"/>
      <c r="S107" s="34"/>
      <c r="T107" s="34"/>
      <c r="U107" s="32"/>
    </row>
    <row r="108" spans="1:21" x14ac:dyDescent="0.25">
      <c r="A108" s="37">
        <v>9900.01</v>
      </c>
      <c r="B108" s="44">
        <f t="shared" si="7"/>
        <v>0.99000100000000002</v>
      </c>
      <c r="C108" s="32">
        <v>0</v>
      </c>
      <c r="D108" s="16">
        <v>0</v>
      </c>
      <c r="E108" s="2">
        <f t="shared" si="8"/>
        <v>0</v>
      </c>
      <c r="F108" s="7">
        <f t="shared" si="9"/>
        <v>0</v>
      </c>
      <c r="G108" s="2">
        <f t="shared" si="10"/>
        <v>0</v>
      </c>
      <c r="H108" s="32">
        <v>0</v>
      </c>
      <c r="I108" s="7">
        <f t="shared" si="11"/>
        <v>0</v>
      </c>
      <c r="J108" s="7">
        <f t="shared" si="12"/>
        <v>0</v>
      </c>
      <c r="K108" s="40">
        <f t="shared" si="13"/>
        <v>0</v>
      </c>
      <c r="L108" s="32"/>
      <c r="M108" s="15"/>
      <c r="N108" s="15"/>
      <c r="O108" s="15"/>
      <c r="P108" s="15"/>
      <c r="Q108" s="33"/>
      <c r="R108" s="35"/>
      <c r="S108" s="34"/>
      <c r="T108" s="34"/>
      <c r="U108" s="32"/>
    </row>
    <row r="109" spans="1:21" x14ac:dyDescent="0.25">
      <c r="A109" s="37">
        <v>10000</v>
      </c>
      <c r="B109" s="44">
        <f t="shared" si="7"/>
        <v>1</v>
      </c>
      <c r="C109" s="32">
        <v>0</v>
      </c>
      <c r="D109" s="16">
        <v>0</v>
      </c>
      <c r="E109" s="2">
        <f t="shared" si="8"/>
        <v>0</v>
      </c>
      <c r="F109" s="7">
        <f t="shared" si="9"/>
        <v>0</v>
      </c>
      <c r="G109" s="2">
        <f t="shared" si="10"/>
        <v>0</v>
      </c>
      <c r="H109" s="32">
        <v>0</v>
      </c>
      <c r="I109" s="7">
        <f t="shared" si="11"/>
        <v>0</v>
      </c>
      <c r="J109" s="7">
        <f t="shared" si="12"/>
        <v>0</v>
      </c>
      <c r="K109" s="40">
        <f t="shared" si="13"/>
        <v>0</v>
      </c>
      <c r="L109" s="32"/>
      <c r="M109" s="15"/>
      <c r="N109" s="15"/>
      <c r="O109" s="15"/>
      <c r="P109" s="15"/>
      <c r="Q109" s="33"/>
      <c r="R109" s="35"/>
      <c r="S109" s="34"/>
      <c r="T109" s="34"/>
      <c r="U109" s="32"/>
    </row>
    <row r="110" spans="1:21" x14ac:dyDescent="0.25">
      <c r="A110" s="15"/>
      <c r="B110" s="15"/>
      <c r="C110" s="15"/>
      <c r="D110" s="15"/>
      <c r="H110" s="15"/>
      <c r="I110" s="32"/>
      <c r="J110" s="32"/>
      <c r="K110" s="32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1:21" x14ac:dyDescent="0.25">
      <c r="A111" s="15"/>
      <c r="B111" s="15"/>
      <c r="C111" s="15"/>
      <c r="D111" s="15"/>
      <c r="H111" s="15"/>
      <c r="I111" s="32"/>
      <c r="J111" s="32"/>
      <c r="K111" s="32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x14ac:dyDescent="0.25">
      <c r="A112" s="15"/>
      <c r="B112" s="15"/>
      <c r="C112" s="15"/>
      <c r="D112" s="15"/>
      <c r="H112" s="15"/>
      <c r="I112" s="32"/>
      <c r="J112" s="32"/>
      <c r="K112" s="32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x14ac:dyDescent="0.25">
      <c r="A113" s="15"/>
      <c r="B113" s="15"/>
      <c r="C113" s="15"/>
      <c r="D113" s="15"/>
      <c r="H113" s="15"/>
      <c r="I113" s="32"/>
      <c r="J113" s="32"/>
      <c r="K113" s="32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x14ac:dyDescent="0.25">
      <c r="A114" s="15"/>
      <c r="B114" s="15"/>
      <c r="C114" s="15"/>
      <c r="D114" s="15"/>
      <c r="H114" s="15"/>
      <c r="I114" s="32"/>
      <c r="J114" s="32"/>
      <c r="K114" s="32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x14ac:dyDescent="0.25">
      <c r="A115" s="15"/>
      <c r="B115" s="15"/>
      <c r="C115" s="15"/>
      <c r="D115" s="15"/>
      <c r="E115" s="15"/>
      <c r="F115" s="15"/>
      <c r="G115" s="15"/>
      <c r="H115" s="15"/>
      <c r="I115" s="32"/>
      <c r="J115" s="32"/>
      <c r="K115" s="32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x14ac:dyDescent="0.25">
      <c r="A116" s="15"/>
      <c r="B116" s="15"/>
      <c r="C116" s="15"/>
      <c r="D116" s="15"/>
      <c r="E116" s="15"/>
      <c r="F116" s="15"/>
      <c r="G116" s="15"/>
      <c r="H116" s="15"/>
      <c r="I116" s="32"/>
      <c r="J116" s="32"/>
      <c r="K116" s="32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x14ac:dyDescent="0.25">
      <c r="A117" s="15"/>
      <c r="B117" s="15"/>
      <c r="C117" s="15"/>
      <c r="D117" s="15"/>
      <c r="E117" s="15"/>
      <c r="F117" s="15"/>
      <c r="G117" s="15"/>
      <c r="H117" s="15"/>
      <c r="I117" s="32"/>
      <c r="J117" s="32"/>
      <c r="K117" s="32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x14ac:dyDescent="0.25">
      <c r="A118" s="15"/>
      <c r="B118" s="15"/>
      <c r="C118" s="15"/>
      <c r="D118" s="15"/>
      <c r="E118" s="15"/>
      <c r="F118" s="15"/>
      <c r="G118" s="15"/>
      <c r="H118" s="15"/>
      <c r="I118" s="32"/>
      <c r="J118" s="32"/>
      <c r="K118" s="32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x14ac:dyDescent="0.25">
      <c r="A119" s="15"/>
      <c r="B119" s="15"/>
      <c r="C119" s="15"/>
      <c r="D119" s="15"/>
      <c r="E119" s="15"/>
      <c r="F119" s="15"/>
      <c r="G119" s="15"/>
      <c r="H119" s="15"/>
      <c r="I119" s="32"/>
      <c r="J119" s="32"/>
      <c r="K119" s="32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x14ac:dyDescent="0.25">
      <c r="A120" s="15"/>
      <c r="B120" s="15"/>
      <c r="C120" s="15"/>
      <c r="D120" s="15"/>
      <c r="E120" s="15"/>
      <c r="F120" s="15"/>
      <c r="G120" s="15"/>
      <c r="H120" s="15"/>
      <c r="I120" s="32"/>
      <c r="J120" s="32"/>
      <c r="K120" s="32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 x14ac:dyDescent="0.25">
      <c r="A121" s="15"/>
      <c r="B121" s="15"/>
      <c r="C121" s="15"/>
      <c r="D121" s="15"/>
      <c r="E121" s="15"/>
      <c r="F121" s="15"/>
      <c r="G121" s="15"/>
      <c r="H121" s="15"/>
      <c r="I121" s="32"/>
      <c r="J121" s="32"/>
      <c r="K121" s="32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1:2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1:2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:2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1:2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2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:2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:2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:2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1:2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1:2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1:2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1:2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1:2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:2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1:2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1:2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:2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:2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1:2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:2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1:2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1:2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1:2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1:2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1:2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:2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1:2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1:2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1:2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1:2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1:2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1:2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1:2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1:2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1:2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1:2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1:2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1:2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1:2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1:2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spans="1:2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1:2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1:2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1:2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1:2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1:2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1:2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1:2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1:2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1:2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1:2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1:2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1:2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1:2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1:2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1:2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1:2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1:2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1:2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1:2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1:2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1:2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1:2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1:2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1:2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1:2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1:2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1:2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1:2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1:2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1:2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1:2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1:2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1:2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1:2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1:2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1:2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1:2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1:2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1:2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1:2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1:2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1:2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1:2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1:2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1:2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1:2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1:2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1:2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spans="1:2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1:2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1:2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spans="1:2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spans="1:2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spans="1:2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1:2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spans="1:2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1:2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spans="1:2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1:2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1:2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1:2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1:2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1:2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1:2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1:2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spans="1:2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spans="1:2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spans="1:2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spans="1:2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spans="1:2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1:2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spans="1:2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</row>
    <row r="251" spans="1:2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</row>
    <row r="252" spans="1:2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</row>
    <row r="253" spans="1:2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4" spans="1:2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spans="1:2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spans="1:2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spans="1:2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</row>
    <row r="258" spans="1:2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</row>
    <row r="259" spans="1:2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spans="1:2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spans="1:2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</row>
    <row r="262" spans="1:2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</row>
    <row r="263" spans="1:2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</row>
    <row r="264" spans="1:2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spans="1:2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spans="1:2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spans="1:2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</row>
    <row r="268" spans="1:2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</row>
    <row r="269" spans="1:2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spans="1:2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spans="1:2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</row>
    <row r="272" spans="1:2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</row>
    <row r="273" spans="1:2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spans="1:2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spans="1:2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</row>
    <row r="276" spans="1:2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</row>
    <row r="277" spans="1:2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</row>
    <row r="278" spans="1:2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spans="1:2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</row>
    <row r="280" spans="1:2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</row>
    <row r="281" spans="1:2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spans="1:2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</row>
    <row r="283" spans="1:2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</row>
    <row r="284" spans="1:2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</row>
    <row r="285" spans="1:2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spans="1:2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spans="1:2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spans="1:2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</row>
    <row r="289" spans="1:2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spans="1:2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</row>
    <row r="291" spans="1:2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spans="1:2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</row>
    <row r="293" spans="1:2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</row>
    <row r="294" spans="1:2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</row>
    <row r="295" spans="1:2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</row>
    <row r="296" spans="1:2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</row>
    <row r="297" spans="1:2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</row>
    <row r="298" spans="1:2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</row>
    <row r="299" spans="1:2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</row>
    <row r="300" spans="1:2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</row>
    <row r="301" spans="1:2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1:2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spans="1:2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spans="1:2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spans="1:2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spans="1:2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</row>
    <row r="307" spans="1:2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spans="1:2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</row>
    <row r="309" spans="1:2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spans="1:2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</row>
    <row r="311" spans="1:2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</row>
    <row r="312" spans="1:2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</row>
    <row r="313" spans="1:2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</row>
    <row r="314" spans="1:2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spans="1:2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spans="1:2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spans="1:2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spans="1:2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spans="1:2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</row>
    <row r="320" spans="1:2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spans="1:2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</row>
    <row r="322" spans="1:2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</row>
    <row r="323" spans="1:2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</row>
    <row r="324" spans="1:2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</row>
    <row r="325" spans="1:2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</row>
    <row r="326" spans="1:2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</row>
    <row r="327" spans="1:2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</row>
    <row r="328" spans="1:2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</row>
    <row r="329" spans="1:2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</row>
    <row r="330" spans="1:2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</row>
    <row r="331" spans="1:2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</row>
    <row r="332" spans="1:2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</row>
    <row r="333" spans="1:2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</row>
    <row r="334" spans="1:2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</row>
    <row r="335" spans="1:2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</row>
    <row r="336" spans="1:2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</row>
    <row r="337" spans="1:2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</row>
    <row r="338" spans="1:2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</row>
    <row r="339" spans="1:2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</row>
    <row r="340" spans="1:2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</row>
    <row r="341" spans="1:2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</row>
    <row r="342" spans="1:2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</row>
    <row r="343" spans="1:2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</row>
    <row r="344" spans="1:2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</row>
    <row r="345" spans="1:2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</row>
    <row r="346" spans="1:2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</row>
    <row r="347" spans="1:2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</row>
    <row r="348" spans="1:2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</row>
    <row r="349" spans="1:2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</row>
    <row r="350" spans="1:2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</row>
    <row r="351" spans="1:2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</row>
    <row r="352" spans="1:2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</row>
    <row r="353" spans="1:2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</row>
    <row r="354" spans="1:2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</row>
    <row r="355" spans="1:2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</row>
    <row r="356" spans="1:2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</row>
    <row r="357" spans="1:2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</row>
    <row r="358" spans="1:2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</row>
    <row r="359" spans="1:2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</row>
    <row r="360" spans="1:2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</row>
    <row r="361" spans="1:2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</row>
    <row r="362" spans="1:2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</row>
    <row r="363" spans="1:2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</row>
    <row r="364" spans="1:2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</row>
    <row r="365" spans="1:2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</row>
    <row r="366" spans="1:2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</row>
    <row r="367" spans="1:2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</row>
    <row r="368" spans="1:2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</row>
    <row r="369" spans="1:2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</row>
    <row r="370" spans="1:2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</row>
    <row r="371" spans="1:2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</row>
    <row r="372" spans="1:2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</row>
    <row r="373" spans="1:2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</row>
    <row r="374" spans="1:2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</row>
    <row r="375" spans="1:2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</row>
    <row r="376" spans="1:2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</row>
    <row r="377" spans="1:2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</row>
    <row r="378" spans="1:2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</row>
    <row r="379" spans="1:2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</row>
    <row r="380" spans="1:2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</row>
    <row r="381" spans="1:2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</row>
    <row r="382" spans="1:2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</row>
    <row r="383" spans="1:2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</row>
    <row r="384" spans="1:2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  <row r="395" spans="1:2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</row>
    <row r="396" spans="1:2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</row>
    <row r="397" spans="1:2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</row>
    <row r="398" spans="1:2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</row>
    <row r="399" spans="1:2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</row>
    <row r="400" spans="1:2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</row>
    <row r="401" spans="1:2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</row>
    <row r="402" spans="1:2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</row>
    <row r="403" spans="1:2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</row>
    <row r="404" spans="1:2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</row>
    <row r="405" spans="1:2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</row>
    <row r="406" spans="1:2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</row>
    <row r="407" spans="1:2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</row>
    <row r="408" spans="1:2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</row>
    <row r="409" spans="1:2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</row>
    <row r="410" spans="1:2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</row>
    <row r="411" spans="1:2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</row>
    <row r="412" spans="1:2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</row>
    <row r="413" spans="1:2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</row>
    <row r="414" spans="1:2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</row>
    <row r="415" spans="1:2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</row>
    <row r="416" spans="1:2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</row>
    <row r="417" spans="1:2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</row>
    <row r="418" spans="1:2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</row>
    <row r="419" spans="1:2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</row>
    <row r="420" spans="1:2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</row>
    <row r="421" spans="1:2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</row>
    <row r="422" spans="1:2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</row>
    <row r="423" spans="1:2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 spans="1:2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1:2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5"/>
  <sheetViews>
    <sheetView workbookViewId="0">
      <selection activeCell="U9" sqref="U9"/>
    </sheetView>
  </sheetViews>
  <sheetFormatPr baseColWidth="10" defaultRowHeight="15" x14ac:dyDescent="0.25"/>
  <cols>
    <col min="1" max="1" width="11.42578125" style="5"/>
    <col min="2" max="2" width="9.42578125" style="5" customWidth="1"/>
    <col min="3" max="3" width="10.5703125" style="5" customWidth="1"/>
    <col min="4" max="4" width="9.85546875" style="5" customWidth="1"/>
    <col min="5" max="5" width="9.28515625" style="5" customWidth="1"/>
    <col min="6" max="6" width="10.42578125" style="5" customWidth="1"/>
    <col min="7" max="7" width="8" style="5" customWidth="1"/>
    <col min="8" max="8" width="9.85546875" style="5" customWidth="1"/>
    <col min="9" max="9" width="10.7109375" style="5" customWidth="1"/>
    <col min="10" max="10" width="11.42578125" style="5"/>
    <col min="11" max="11" width="11.140625" style="5" customWidth="1"/>
    <col min="12" max="12" width="3.42578125" style="5" customWidth="1"/>
    <col min="13" max="13" width="3.5703125" style="5" customWidth="1"/>
    <col min="14" max="14" width="13" style="5" customWidth="1"/>
    <col min="15" max="15" width="10.7109375" style="5" customWidth="1"/>
    <col min="16" max="16" width="12.140625" style="5" customWidth="1"/>
    <col min="17" max="17" width="8.140625" style="5" customWidth="1"/>
    <col min="18" max="18" width="9" style="5" customWidth="1"/>
    <col min="19" max="19" width="11.42578125" style="5"/>
    <col min="20" max="20" width="7.85546875" style="5" customWidth="1"/>
    <col min="21" max="21" width="11" style="5" customWidth="1"/>
    <col min="22" max="16384" width="11.42578125" style="5"/>
  </cols>
  <sheetData>
    <row r="1" spans="1:21" x14ac:dyDescent="0.25">
      <c r="A1" s="10" t="s">
        <v>21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0"/>
      <c r="P1" s="11"/>
      <c r="Q1" s="10"/>
      <c r="R1" s="12"/>
      <c r="S1" s="10"/>
      <c r="T1" s="10"/>
      <c r="U1" s="10"/>
    </row>
    <row r="2" spans="1:21" x14ac:dyDescent="0.25">
      <c r="A2" s="13" t="s">
        <v>0</v>
      </c>
      <c r="B2" s="13" t="s">
        <v>1</v>
      </c>
      <c r="C2" s="14">
        <v>8.4817000000000006E+22</v>
      </c>
      <c r="D2" s="15"/>
      <c r="E2" s="15"/>
      <c r="F2" s="15"/>
      <c r="G2" s="16"/>
      <c r="H2" s="11" t="s">
        <v>22</v>
      </c>
      <c r="I2" s="11"/>
      <c r="J2" s="16"/>
      <c r="K2" s="16"/>
      <c r="L2" s="16"/>
      <c r="M2" s="16"/>
      <c r="N2" s="16"/>
      <c r="O2" s="15"/>
      <c r="P2" s="16"/>
      <c r="Q2" s="15"/>
      <c r="R2" s="17"/>
      <c r="S2" s="15"/>
      <c r="T2" s="15"/>
      <c r="U2" s="15"/>
    </row>
    <row r="3" spans="1:21" x14ac:dyDescent="0.25">
      <c r="A3" s="15"/>
      <c r="B3" s="15"/>
      <c r="C3" s="15"/>
      <c r="D3" s="15"/>
      <c r="E3" s="15"/>
      <c r="F3" s="15"/>
      <c r="G3" s="16"/>
      <c r="H3" s="11" t="s">
        <v>14</v>
      </c>
      <c r="I3" s="11"/>
      <c r="J3" s="16"/>
      <c r="K3" s="16"/>
      <c r="L3" s="16"/>
      <c r="M3" s="16"/>
      <c r="N3" s="16"/>
      <c r="O3" s="15"/>
      <c r="P3" s="16"/>
      <c r="Q3" s="15"/>
      <c r="R3" s="17"/>
      <c r="S3" s="15"/>
      <c r="T3" s="15"/>
      <c r="U3" s="15"/>
    </row>
    <row r="4" spans="1:21" x14ac:dyDescent="0.25">
      <c r="A4" s="18" t="s">
        <v>23</v>
      </c>
      <c r="B4" s="18" t="s">
        <v>3</v>
      </c>
      <c r="C4" s="18">
        <v>5</v>
      </c>
      <c r="D4" s="19"/>
      <c r="E4" s="19"/>
      <c r="F4" s="15"/>
      <c r="G4" s="16"/>
      <c r="H4" s="11" t="s">
        <v>10</v>
      </c>
      <c r="I4" s="11"/>
      <c r="J4" s="16"/>
      <c r="K4" s="16"/>
      <c r="L4" s="16"/>
      <c r="M4" s="16"/>
      <c r="N4" s="16"/>
      <c r="O4" s="15"/>
      <c r="P4" s="16"/>
      <c r="Q4" s="15"/>
      <c r="R4" s="17"/>
      <c r="S4" s="15"/>
      <c r="T4" s="15"/>
      <c r="U4" s="15"/>
    </row>
    <row r="5" spans="1:21" x14ac:dyDescent="0.25">
      <c r="A5" s="18" t="s">
        <v>2</v>
      </c>
      <c r="B5" s="18" t="s">
        <v>19</v>
      </c>
      <c r="C5" s="20">
        <v>2659344483828438</v>
      </c>
      <c r="D5" s="21"/>
      <c r="E5" s="21"/>
      <c r="F5" s="15"/>
      <c r="G5" s="16"/>
      <c r="H5" s="11" t="s">
        <v>17</v>
      </c>
      <c r="I5" s="11"/>
      <c r="J5" s="16"/>
      <c r="K5" s="16"/>
      <c r="L5" s="16"/>
      <c r="M5" s="16"/>
      <c r="N5" s="16"/>
      <c r="O5" s="15"/>
      <c r="P5" s="16"/>
      <c r="Q5" s="15"/>
      <c r="R5" s="17"/>
      <c r="S5" s="15"/>
      <c r="T5" s="15"/>
      <c r="U5" s="15"/>
    </row>
    <row r="6" spans="1:21" x14ac:dyDescent="0.25">
      <c r="A6" s="15"/>
      <c r="B6" s="15"/>
      <c r="C6" s="15"/>
      <c r="D6" s="15"/>
      <c r="E6" s="15"/>
      <c r="F6" s="15"/>
      <c r="G6" s="16"/>
      <c r="H6" s="11" t="s">
        <v>18</v>
      </c>
      <c r="I6" s="11"/>
      <c r="J6" s="16"/>
      <c r="K6" s="16"/>
      <c r="L6" s="16"/>
      <c r="M6" s="16"/>
      <c r="N6" s="16"/>
      <c r="O6" s="15"/>
      <c r="P6" s="16"/>
      <c r="Q6" s="15"/>
      <c r="R6" s="17"/>
      <c r="S6" s="15"/>
      <c r="T6" s="15"/>
      <c r="U6" s="15"/>
    </row>
    <row r="7" spans="1:21" x14ac:dyDescent="0.25">
      <c r="A7" s="22" t="s">
        <v>24</v>
      </c>
      <c r="B7" s="23" t="s">
        <v>20</v>
      </c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5"/>
      <c r="P7" s="16"/>
      <c r="Q7" s="15"/>
      <c r="R7" s="17"/>
      <c r="S7" s="15"/>
      <c r="T7" s="15"/>
      <c r="U7" s="15"/>
    </row>
    <row r="8" spans="1:21" ht="64.5" customHeight="1" x14ac:dyDescent="0.25">
      <c r="A8" s="24" t="s">
        <v>4</v>
      </c>
      <c r="B8" s="24" t="s">
        <v>5</v>
      </c>
      <c r="C8" s="24" t="s">
        <v>6</v>
      </c>
      <c r="D8" s="24" t="s">
        <v>16</v>
      </c>
      <c r="E8" s="24" t="s">
        <v>8</v>
      </c>
      <c r="F8" s="24" t="s">
        <v>9</v>
      </c>
      <c r="G8" s="25" t="s">
        <v>7</v>
      </c>
      <c r="H8" s="25" t="s">
        <v>31</v>
      </c>
      <c r="I8" s="25" t="s">
        <v>32</v>
      </c>
      <c r="J8" s="25" t="s">
        <v>13</v>
      </c>
      <c r="K8" s="25" t="s">
        <v>35</v>
      </c>
      <c r="L8" s="26"/>
      <c r="M8" s="26"/>
      <c r="N8" s="26"/>
      <c r="O8" s="19"/>
      <c r="P8" s="26"/>
      <c r="Q8" s="41"/>
      <c r="R8" s="42"/>
      <c r="S8" s="43"/>
      <c r="T8" s="23"/>
      <c r="U8" s="15"/>
    </row>
    <row r="9" spans="1:21" x14ac:dyDescent="0.25">
      <c r="A9" s="27"/>
      <c r="B9" s="27"/>
      <c r="C9" s="27"/>
      <c r="D9" s="28"/>
      <c r="E9" s="15"/>
      <c r="F9" s="15"/>
      <c r="G9" s="16"/>
      <c r="H9" s="16"/>
      <c r="I9" s="16"/>
      <c r="J9" s="16"/>
      <c r="K9" s="16"/>
      <c r="L9" s="16"/>
      <c r="M9" s="16"/>
      <c r="N9" s="16"/>
      <c r="O9" s="15"/>
      <c r="P9" s="16"/>
      <c r="Q9" s="29"/>
      <c r="R9" s="30"/>
      <c r="S9" s="29"/>
      <c r="T9" s="29"/>
      <c r="U9" s="15"/>
    </row>
    <row r="10" spans="1:21" x14ac:dyDescent="0.25">
      <c r="A10" s="40">
        <v>100.01</v>
      </c>
      <c r="B10" s="44">
        <f>A10/10000</f>
        <v>1.0001000000000001E-2</v>
      </c>
      <c r="C10" s="7">
        <v>3.9182399999999999E-2</v>
      </c>
      <c r="D10" s="2">
        <v>0.82822799999999996</v>
      </c>
      <c r="E10" s="2">
        <f>C10+D10</f>
        <v>0.86741039999999991</v>
      </c>
      <c r="F10" s="7">
        <f>E10/0.00000001</f>
        <v>86741039.999999985</v>
      </c>
      <c r="G10" s="2">
        <f>F10*C$5/C$2</f>
        <v>2.7196706585418235</v>
      </c>
      <c r="H10" s="7">
        <v>1740</v>
      </c>
      <c r="I10" s="7">
        <f>H10/100000000</f>
        <v>1.7399999999999999E-5</v>
      </c>
      <c r="J10" s="7">
        <f>H10*C$5/C$2</f>
        <v>5.4555801335362983E-5</v>
      </c>
      <c r="K10" s="40">
        <f>J10*1000000</f>
        <v>54.555801335362986</v>
      </c>
      <c r="L10" s="32"/>
      <c r="M10" s="16"/>
      <c r="O10" s="5" t="s">
        <v>29</v>
      </c>
      <c r="P10" s="5" t="s">
        <v>55</v>
      </c>
      <c r="Q10" s="33"/>
      <c r="R10" s="35"/>
      <c r="S10" s="34"/>
      <c r="T10" s="34"/>
      <c r="U10" s="32"/>
    </row>
    <row r="11" spans="1:21" x14ac:dyDescent="0.25">
      <c r="A11" s="40">
        <v>200.01</v>
      </c>
      <c r="B11" s="44">
        <f t="shared" ref="B11:B74" si="0">A11/10000</f>
        <v>2.0000999999999998E-2</v>
      </c>
      <c r="C11" s="7">
        <v>4.34376E-2</v>
      </c>
      <c r="D11" s="2">
        <v>0.92448799999999998</v>
      </c>
      <c r="E11" s="2">
        <f t="shared" ref="E11:E74" si="1">C11+D11</f>
        <v>0.96792559999999994</v>
      </c>
      <c r="F11" s="7">
        <f t="shared" ref="F11:F74" si="2">E11/0.00000001</f>
        <v>96792559.999999985</v>
      </c>
      <c r="G11" s="2">
        <f t="shared" ref="G11:G74" si="3">F11*C$5/C$2</f>
        <v>3.0348251000581614</v>
      </c>
      <c r="H11" s="7">
        <v>3740.1</v>
      </c>
      <c r="I11" s="7">
        <f t="shared" ref="I11:I74" si="4">H11/100000000</f>
        <v>3.7400999999999996E-5</v>
      </c>
      <c r="J11" s="7">
        <f t="shared" ref="J11:J74" si="5">H11*C$5/C$2</f>
        <v>1.1726675435309831E-4</v>
      </c>
      <c r="K11" s="40">
        <f t="shared" ref="K11:K74" si="6">J11*1000000</f>
        <v>117.26675435309831</v>
      </c>
      <c r="L11" s="32"/>
      <c r="M11" s="15"/>
      <c r="O11" s="7">
        <v>2660000000000000</v>
      </c>
      <c r="P11" s="7">
        <f>O11/O13</f>
        <v>3316613420294406</v>
      </c>
      <c r="Q11" s="33"/>
      <c r="R11" s="35"/>
      <c r="S11" s="34"/>
      <c r="T11" s="34"/>
      <c r="U11" s="32"/>
    </row>
    <row r="12" spans="1:21" x14ac:dyDescent="0.25">
      <c r="A12" s="40">
        <v>300.01</v>
      </c>
      <c r="B12" s="44">
        <f t="shared" si="0"/>
        <v>3.0001E-2</v>
      </c>
      <c r="C12" s="7">
        <v>4.5764300000000001E-2</v>
      </c>
      <c r="D12" s="2">
        <v>0.94589199999999996</v>
      </c>
      <c r="E12" s="2">
        <f t="shared" si="1"/>
        <v>0.99165629999999994</v>
      </c>
      <c r="F12" s="7">
        <f t="shared" si="2"/>
        <v>99165629.999999985</v>
      </c>
      <c r="G12" s="2">
        <f t="shared" si="3"/>
        <v>3.1092301204460404</v>
      </c>
      <c r="H12" s="7">
        <v>5880.1</v>
      </c>
      <c r="I12" s="7">
        <f t="shared" si="4"/>
        <v>5.8801000000000002E-5</v>
      </c>
      <c r="J12" s="7">
        <f t="shared" si="5"/>
        <v>1.843641192138321E-4</v>
      </c>
      <c r="K12" s="40">
        <f t="shared" si="6"/>
        <v>184.36411921383208</v>
      </c>
      <c r="L12" s="32"/>
      <c r="M12" s="15"/>
      <c r="O12" s="5" t="s">
        <v>26</v>
      </c>
      <c r="Q12" s="33"/>
      <c r="R12" s="35"/>
      <c r="S12" s="34"/>
      <c r="T12" s="34"/>
      <c r="U12" s="32"/>
    </row>
    <row r="13" spans="1:21" x14ac:dyDescent="0.25">
      <c r="A13" s="40">
        <v>400.01</v>
      </c>
      <c r="B13" s="44">
        <f t="shared" si="0"/>
        <v>4.0001000000000002E-2</v>
      </c>
      <c r="C13" s="7">
        <v>4.8528700000000001E-2</v>
      </c>
      <c r="D13" s="2">
        <v>0.99819599999999997</v>
      </c>
      <c r="E13" s="2">
        <f t="shared" si="1"/>
        <v>1.0467247</v>
      </c>
      <c r="F13" s="7">
        <f t="shared" si="2"/>
        <v>104672470</v>
      </c>
      <c r="G13" s="2">
        <f t="shared" si="3"/>
        <v>3.2818910796561731</v>
      </c>
      <c r="H13" s="7">
        <v>7580.1</v>
      </c>
      <c r="I13" s="7">
        <f t="shared" si="4"/>
        <v>7.5801000000000002E-5</v>
      </c>
      <c r="J13" s="7">
        <f t="shared" si="5"/>
        <v>2.3766576419665802E-4</v>
      </c>
      <c r="K13" s="40">
        <f t="shared" si="6"/>
        <v>237.66576419665802</v>
      </c>
      <c r="L13" s="32"/>
      <c r="M13" s="15"/>
      <c r="N13" s="5" t="s">
        <v>25</v>
      </c>
      <c r="O13" s="44">
        <f>AVERAGE(G10:G109)</f>
        <v>0.80202292607375381</v>
      </c>
      <c r="P13" s="2">
        <f>O13*P11/O11</f>
        <v>1</v>
      </c>
      <c r="Q13" s="33"/>
      <c r="R13" s="35"/>
      <c r="S13" s="34"/>
      <c r="T13" s="34"/>
      <c r="U13" s="32"/>
    </row>
    <row r="14" spans="1:21" x14ac:dyDescent="0.25">
      <c r="A14" s="40">
        <v>500.01</v>
      </c>
      <c r="B14" s="44">
        <f t="shared" si="0"/>
        <v>5.0000999999999997E-2</v>
      </c>
      <c r="C14" s="7">
        <v>5.11917E-2</v>
      </c>
      <c r="D14" s="2">
        <v>1.0486599999999999</v>
      </c>
      <c r="E14" s="2">
        <f t="shared" si="1"/>
        <v>1.0998516999999999</v>
      </c>
      <c r="F14" s="7">
        <f t="shared" si="2"/>
        <v>109985169.99999999</v>
      </c>
      <c r="G14" s="2">
        <f t="shared" si="3"/>
        <v>3.4484649910092662</v>
      </c>
      <c r="H14" s="7">
        <v>10940</v>
      </c>
      <c r="I14" s="7">
        <f t="shared" si="4"/>
        <v>1.094E-4</v>
      </c>
      <c r="J14" s="7">
        <f t="shared" si="5"/>
        <v>3.4301176241889137E-4</v>
      </c>
      <c r="K14" s="40">
        <f t="shared" si="6"/>
        <v>343.01176241889135</v>
      </c>
      <c r="L14" s="32"/>
      <c r="M14" s="15"/>
      <c r="N14" s="5" t="s">
        <v>34</v>
      </c>
      <c r="O14" s="2">
        <f>AVERAGE(K10:K109)</f>
        <v>313.29980544899581</v>
      </c>
      <c r="P14" s="2">
        <f>O14*P11/O11</f>
        <v>390.6369696720925</v>
      </c>
      <c r="Q14" s="33"/>
      <c r="R14" s="35"/>
      <c r="S14" s="34"/>
      <c r="T14" s="34"/>
      <c r="U14" s="32"/>
    </row>
    <row r="15" spans="1:21" x14ac:dyDescent="0.25">
      <c r="A15" s="40">
        <v>600.01</v>
      </c>
      <c r="B15" s="44">
        <f t="shared" si="0"/>
        <v>6.0000999999999999E-2</v>
      </c>
      <c r="C15" s="7">
        <v>5.4533900000000003E-2</v>
      </c>
      <c r="D15" s="2">
        <v>1.0993599999999999</v>
      </c>
      <c r="E15" s="2">
        <f t="shared" si="1"/>
        <v>1.1538938999999999</v>
      </c>
      <c r="F15" s="7">
        <f t="shared" si="2"/>
        <v>115389389.99999999</v>
      </c>
      <c r="G15" s="2">
        <f t="shared" si="3"/>
        <v>3.6179084120969649</v>
      </c>
      <c r="H15" s="7">
        <v>14460</v>
      </c>
      <c r="I15" s="7">
        <f t="shared" si="4"/>
        <v>1.4459999999999999E-4</v>
      </c>
      <c r="J15" s="7">
        <f t="shared" si="5"/>
        <v>4.5337752144215435E-4</v>
      </c>
      <c r="K15" s="40">
        <f t="shared" si="6"/>
        <v>453.37752144215438</v>
      </c>
      <c r="L15" s="32"/>
      <c r="M15" s="15"/>
      <c r="O15" s="2"/>
      <c r="P15" s="2"/>
      <c r="Q15" s="33"/>
      <c r="R15" s="35"/>
      <c r="S15" s="34"/>
      <c r="T15" s="34"/>
      <c r="U15" s="32"/>
    </row>
    <row r="16" spans="1:21" x14ac:dyDescent="0.25">
      <c r="A16" s="40">
        <v>700.01</v>
      </c>
      <c r="B16" s="44">
        <f t="shared" si="0"/>
        <v>7.0000999999999994E-2</v>
      </c>
      <c r="C16" s="7">
        <v>5.6879399999999997E-2</v>
      </c>
      <c r="D16" s="2">
        <v>1.12477</v>
      </c>
      <c r="E16" s="2">
        <f t="shared" si="1"/>
        <v>1.1816494</v>
      </c>
      <c r="F16" s="7">
        <f t="shared" si="2"/>
        <v>118164940</v>
      </c>
      <c r="G16" s="2">
        <f t="shared" si="3"/>
        <v>3.7049327537040728</v>
      </c>
      <c r="H16" s="7">
        <v>16541</v>
      </c>
      <c r="I16" s="7">
        <f t="shared" si="4"/>
        <v>1.6541E-4</v>
      </c>
      <c r="J16" s="7">
        <f t="shared" si="5"/>
        <v>5.1862500568289598E-4</v>
      </c>
      <c r="K16" s="40">
        <f t="shared" si="6"/>
        <v>518.62500568289602</v>
      </c>
      <c r="L16" s="32"/>
      <c r="M16" s="15"/>
      <c r="N16" s="15"/>
      <c r="O16" s="15"/>
      <c r="P16" s="15"/>
      <c r="Q16" s="33"/>
      <c r="R16" s="35"/>
      <c r="S16" s="34"/>
      <c r="T16" s="34"/>
      <c r="U16" s="32"/>
    </row>
    <row r="17" spans="1:21" x14ac:dyDescent="0.25">
      <c r="A17" s="40">
        <v>800.01</v>
      </c>
      <c r="B17" s="44">
        <f t="shared" si="0"/>
        <v>8.0001000000000003E-2</v>
      </c>
      <c r="C17" s="7">
        <v>5.9037600000000003E-2</v>
      </c>
      <c r="D17" s="2">
        <v>1.14791</v>
      </c>
      <c r="E17" s="2">
        <f t="shared" si="1"/>
        <v>1.2069475999999999</v>
      </c>
      <c r="F17" s="7">
        <f t="shared" si="2"/>
        <v>120694759.99999999</v>
      </c>
      <c r="G17" s="2">
        <f t="shared" si="3"/>
        <v>3.7842524992984563</v>
      </c>
      <c r="H17" s="7">
        <v>21021</v>
      </c>
      <c r="I17" s="7">
        <f t="shared" si="4"/>
        <v>2.1021000000000001E-4</v>
      </c>
      <c r="J17" s="7">
        <f t="shared" si="5"/>
        <v>6.5909051716704897E-4</v>
      </c>
      <c r="K17" s="40">
        <f t="shared" si="6"/>
        <v>659.09051716704892</v>
      </c>
      <c r="L17" s="32"/>
      <c r="M17" s="15"/>
      <c r="N17" s="15"/>
      <c r="O17" s="15"/>
      <c r="P17" s="15"/>
      <c r="Q17" s="33"/>
      <c r="R17" s="35"/>
      <c r="S17" s="34"/>
      <c r="T17" s="34"/>
      <c r="U17" s="32"/>
    </row>
    <row r="18" spans="1:21" x14ac:dyDescent="0.25">
      <c r="A18" s="40">
        <v>900.01</v>
      </c>
      <c r="B18" s="44">
        <f t="shared" si="0"/>
        <v>9.0000999999999998E-2</v>
      </c>
      <c r="C18" s="7">
        <v>6.2040100000000001E-2</v>
      </c>
      <c r="D18" s="2">
        <v>1.2101299999999999</v>
      </c>
      <c r="E18" s="2">
        <f t="shared" si="1"/>
        <v>1.2721700999999999</v>
      </c>
      <c r="F18" s="7">
        <f t="shared" si="2"/>
        <v>127217009.99999999</v>
      </c>
      <c r="G18" s="2">
        <f t="shared" si="3"/>
        <v>3.9887505310568301</v>
      </c>
      <c r="H18" s="7">
        <v>25801</v>
      </c>
      <c r="I18" s="7">
        <f t="shared" si="4"/>
        <v>2.5800999999999998E-4</v>
      </c>
      <c r="J18" s="7">
        <f t="shared" si="5"/>
        <v>8.0896220129523003E-4</v>
      </c>
      <c r="K18" s="40">
        <f t="shared" si="6"/>
        <v>808.96220129522999</v>
      </c>
      <c r="L18" s="32"/>
      <c r="M18" s="15"/>
      <c r="N18" s="15"/>
      <c r="O18" s="15"/>
      <c r="P18" s="15"/>
      <c r="Q18" s="33"/>
      <c r="R18" s="35"/>
      <c r="S18" s="34"/>
      <c r="T18" s="34"/>
      <c r="U18" s="32"/>
    </row>
    <row r="19" spans="1:21" x14ac:dyDescent="0.25">
      <c r="A19" s="40">
        <v>1000.01</v>
      </c>
      <c r="B19" s="44">
        <f t="shared" si="0"/>
        <v>0.10000099999999999</v>
      </c>
      <c r="C19" s="7">
        <v>6.3646099999999997E-2</v>
      </c>
      <c r="D19" s="2">
        <v>1.18621</v>
      </c>
      <c r="E19" s="2">
        <f t="shared" si="1"/>
        <v>1.2498560999999999</v>
      </c>
      <c r="F19" s="7">
        <f t="shared" si="2"/>
        <v>124985609.99999999</v>
      </c>
      <c r="G19" s="2">
        <f t="shared" si="3"/>
        <v>3.9187874189305494</v>
      </c>
      <c r="H19" s="7">
        <v>30141</v>
      </c>
      <c r="I19" s="7">
        <f t="shared" si="4"/>
        <v>3.0141E-4</v>
      </c>
      <c r="J19" s="7">
        <f t="shared" si="5"/>
        <v>9.4503816554550324E-4</v>
      </c>
      <c r="K19" s="40">
        <f t="shared" si="6"/>
        <v>945.03816554550326</v>
      </c>
      <c r="L19" s="32"/>
      <c r="M19" s="15"/>
      <c r="N19" s="15"/>
      <c r="O19" s="15"/>
      <c r="P19" s="15"/>
      <c r="Q19" s="33"/>
      <c r="R19" s="35"/>
      <c r="S19" s="34"/>
      <c r="T19" s="34"/>
      <c r="U19" s="32"/>
    </row>
    <row r="20" spans="1:21" x14ac:dyDescent="0.25">
      <c r="A20" s="40">
        <v>1100.01</v>
      </c>
      <c r="B20" s="44">
        <f t="shared" si="0"/>
        <v>0.110001</v>
      </c>
      <c r="C20" s="7">
        <v>6.5210900000000002E-2</v>
      </c>
      <c r="D20" s="2">
        <v>1.21095</v>
      </c>
      <c r="E20" s="2">
        <f t="shared" si="1"/>
        <v>1.2761609</v>
      </c>
      <c r="F20" s="7">
        <f t="shared" si="2"/>
        <v>127616090</v>
      </c>
      <c r="G20" s="2">
        <f t="shared" si="3"/>
        <v>4.0012632489860929</v>
      </c>
      <c r="H20" s="7">
        <v>33161</v>
      </c>
      <c r="I20" s="7">
        <f t="shared" si="4"/>
        <v>3.3160999999999998E-4</v>
      </c>
      <c r="J20" s="7">
        <f t="shared" si="5"/>
        <v>1.0397269701620526E-3</v>
      </c>
      <c r="K20" s="40">
        <f t="shared" si="6"/>
        <v>1039.7269701620526</v>
      </c>
      <c r="L20" s="32"/>
      <c r="M20" s="15"/>
      <c r="N20" s="15"/>
      <c r="O20" s="15"/>
      <c r="P20" s="15"/>
      <c r="Q20" s="33"/>
      <c r="R20" s="35"/>
      <c r="S20" s="34"/>
      <c r="T20" s="34"/>
      <c r="U20" s="32"/>
    </row>
    <row r="21" spans="1:21" x14ac:dyDescent="0.25">
      <c r="A21" s="40">
        <v>1200.01</v>
      </c>
      <c r="B21" s="44">
        <f t="shared" si="0"/>
        <v>0.120001</v>
      </c>
      <c r="C21" s="7">
        <v>6.6742399999999993E-2</v>
      </c>
      <c r="D21" s="2">
        <v>1.22566</v>
      </c>
      <c r="E21" s="2">
        <f t="shared" si="1"/>
        <v>1.2924024000000001</v>
      </c>
      <c r="F21" s="7">
        <f t="shared" si="2"/>
        <v>129240240</v>
      </c>
      <c r="G21" s="2">
        <f t="shared" si="3"/>
        <v>4.0521866999854206</v>
      </c>
      <c r="H21" s="7">
        <v>39542</v>
      </c>
      <c r="I21" s="7">
        <f t="shared" si="4"/>
        <v>3.9542000000000001E-4</v>
      </c>
      <c r="J21" s="7">
        <f t="shared" si="5"/>
        <v>1.2397962623005303E-3</v>
      </c>
      <c r="K21" s="40">
        <f t="shared" si="6"/>
        <v>1239.7962623005303</v>
      </c>
      <c r="L21" s="32"/>
      <c r="M21" s="15"/>
      <c r="N21" s="15"/>
      <c r="O21" s="15"/>
      <c r="P21" s="15"/>
      <c r="Q21" s="33"/>
      <c r="R21" s="35"/>
      <c r="S21" s="34"/>
      <c r="T21" s="34"/>
      <c r="U21" s="32"/>
    </row>
    <row r="22" spans="1:21" x14ac:dyDescent="0.25">
      <c r="A22" s="40">
        <v>1300.01</v>
      </c>
      <c r="B22" s="44">
        <f t="shared" si="0"/>
        <v>0.13000100000000001</v>
      </c>
      <c r="C22" s="7">
        <v>6.6406300000000001E-2</v>
      </c>
      <c r="D22" s="2">
        <v>1.20011</v>
      </c>
      <c r="E22" s="2">
        <f t="shared" si="1"/>
        <v>1.2665162999999999</v>
      </c>
      <c r="F22" s="7">
        <f t="shared" si="2"/>
        <v>126651629.99999999</v>
      </c>
      <c r="G22" s="2">
        <f t="shared" si="3"/>
        <v>3.9710236580918945</v>
      </c>
      <c r="H22" s="7">
        <v>40862</v>
      </c>
      <c r="I22" s="7">
        <f t="shared" si="4"/>
        <v>4.0862E-4</v>
      </c>
      <c r="J22" s="7">
        <f t="shared" si="5"/>
        <v>1.2811834219342542E-3</v>
      </c>
      <c r="K22" s="40">
        <f t="shared" si="6"/>
        <v>1281.1834219342543</v>
      </c>
      <c r="L22" s="32"/>
      <c r="M22" s="15"/>
      <c r="N22" s="15"/>
      <c r="O22" s="15"/>
      <c r="P22" s="15"/>
      <c r="Q22" s="33"/>
      <c r="R22" s="35"/>
      <c r="S22" s="34"/>
      <c r="T22" s="34"/>
      <c r="U22" s="32"/>
    </row>
    <row r="23" spans="1:21" x14ac:dyDescent="0.25">
      <c r="A23" s="40">
        <v>1400.01</v>
      </c>
      <c r="B23" s="44">
        <f t="shared" si="0"/>
        <v>0.14000099999999999</v>
      </c>
      <c r="C23" s="7">
        <v>6.6648499999999999E-2</v>
      </c>
      <c r="D23" s="2">
        <v>1.1716</v>
      </c>
      <c r="E23" s="2">
        <f t="shared" si="1"/>
        <v>1.2382485000000001</v>
      </c>
      <c r="F23" s="7">
        <f t="shared" si="2"/>
        <v>123824850</v>
      </c>
      <c r="G23" s="2">
        <f t="shared" si="3"/>
        <v>3.8823930557362765</v>
      </c>
      <c r="H23" s="7">
        <v>49402</v>
      </c>
      <c r="I23" s="7">
        <f t="shared" si="4"/>
        <v>4.9401999999999996E-4</v>
      </c>
      <c r="J23" s="7">
        <f t="shared" si="5"/>
        <v>1.5489458032009206E-3</v>
      </c>
      <c r="K23" s="40">
        <f t="shared" si="6"/>
        <v>1548.9458032009206</v>
      </c>
      <c r="L23" s="32"/>
      <c r="M23" s="15"/>
      <c r="N23" s="15"/>
      <c r="O23" s="15"/>
      <c r="P23" s="15"/>
      <c r="Q23" s="33"/>
      <c r="R23" s="35"/>
      <c r="S23" s="34"/>
      <c r="T23" s="34"/>
      <c r="U23" s="32"/>
    </row>
    <row r="24" spans="1:21" x14ac:dyDescent="0.25">
      <c r="A24" s="40">
        <v>1500.01</v>
      </c>
      <c r="B24" s="44">
        <f t="shared" si="0"/>
        <v>0.150001</v>
      </c>
      <c r="C24" s="7">
        <v>6.6201499999999996E-2</v>
      </c>
      <c r="D24" s="2">
        <v>1.1334200000000001</v>
      </c>
      <c r="E24" s="2">
        <f t="shared" si="1"/>
        <v>1.1996215000000001</v>
      </c>
      <c r="F24" s="7">
        <f t="shared" si="2"/>
        <v>119962150.00000001</v>
      </c>
      <c r="G24" s="2">
        <f t="shared" si="3"/>
        <v>3.7612823121626522</v>
      </c>
      <c r="H24" s="7">
        <v>51342</v>
      </c>
      <c r="I24" s="7">
        <f t="shared" si="4"/>
        <v>5.1342E-4</v>
      </c>
      <c r="J24" s="7">
        <f t="shared" si="5"/>
        <v>1.6097723862989689E-3</v>
      </c>
      <c r="K24" s="40">
        <f t="shared" si="6"/>
        <v>1609.772386298969</v>
      </c>
      <c r="L24" s="32"/>
      <c r="M24" s="15"/>
      <c r="N24" s="15"/>
      <c r="O24" s="15"/>
      <c r="P24" s="15"/>
      <c r="Q24" s="33"/>
      <c r="R24" s="35"/>
      <c r="S24" s="34"/>
      <c r="T24" s="34"/>
      <c r="U24" s="32"/>
    </row>
    <row r="25" spans="1:21" x14ac:dyDescent="0.25">
      <c r="A25" s="40">
        <v>1600.01</v>
      </c>
      <c r="B25" s="44">
        <f t="shared" si="0"/>
        <v>0.160001</v>
      </c>
      <c r="C25" s="7">
        <v>6.4084000000000002E-2</v>
      </c>
      <c r="D25" s="2">
        <v>1.0884400000000001</v>
      </c>
      <c r="E25" s="2">
        <f t="shared" si="1"/>
        <v>1.1525240000000001</v>
      </c>
      <c r="F25" s="7">
        <f t="shared" si="2"/>
        <v>115252400.00000001</v>
      </c>
      <c r="G25" s="2">
        <f t="shared" si="3"/>
        <v>3.6136132401286143</v>
      </c>
      <c r="H25" s="7">
        <v>55362</v>
      </c>
      <c r="I25" s="7">
        <f t="shared" si="4"/>
        <v>5.5362E-4</v>
      </c>
      <c r="J25" s="7">
        <f t="shared" si="5"/>
        <v>1.7358150997289455E-3</v>
      </c>
      <c r="K25" s="40">
        <f t="shared" si="6"/>
        <v>1735.8150997289456</v>
      </c>
      <c r="L25" s="32"/>
      <c r="M25" s="15"/>
      <c r="N25" s="15"/>
      <c r="O25" s="15"/>
      <c r="P25" s="15"/>
      <c r="Q25" s="33"/>
      <c r="R25" s="35"/>
      <c r="S25" s="34"/>
      <c r="T25" s="34"/>
      <c r="U25" s="32"/>
    </row>
    <row r="26" spans="1:21" x14ac:dyDescent="0.25">
      <c r="A26" s="40">
        <v>1700.01</v>
      </c>
      <c r="B26" s="44">
        <f t="shared" si="0"/>
        <v>0.17000099999999999</v>
      </c>
      <c r="C26" s="7">
        <v>6.1411899999999998E-2</v>
      </c>
      <c r="D26" s="2">
        <v>1.0225500000000001</v>
      </c>
      <c r="E26" s="2">
        <f t="shared" si="1"/>
        <v>1.0839619</v>
      </c>
      <c r="F26" s="7">
        <f t="shared" si="2"/>
        <v>108396190</v>
      </c>
      <c r="G26" s="2">
        <f t="shared" si="3"/>
        <v>3.3986442569829074</v>
      </c>
      <c r="H26" s="7">
        <v>58222</v>
      </c>
      <c r="I26" s="7">
        <f t="shared" si="4"/>
        <v>5.8222000000000005E-4</v>
      </c>
      <c r="J26" s="7">
        <f t="shared" si="5"/>
        <v>1.8254872789353468E-3</v>
      </c>
      <c r="K26" s="40">
        <f t="shared" si="6"/>
        <v>1825.4872789353469</v>
      </c>
      <c r="L26" s="32"/>
      <c r="M26" s="15"/>
      <c r="N26" s="15"/>
      <c r="O26" s="15"/>
      <c r="P26" s="15"/>
      <c r="Q26" s="33"/>
      <c r="R26" s="35"/>
      <c r="S26" s="34"/>
      <c r="T26" s="34"/>
      <c r="U26" s="32"/>
    </row>
    <row r="27" spans="1:21" x14ac:dyDescent="0.25">
      <c r="A27" s="40">
        <v>1800.01</v>
      </c>
      <c r="B27" s="44">
        <f t="shared" si="0"/>
        <v>0.18000099999999999</v>
      </c>
      <c r="C27" s="7">
        <v>5.79625E-2</v>
      </c>
      <c r="D27" s="2">
        <v>0.93305300000000002</v>
      </c>
      <c r="E27" s="2">
        <f t="shared" si="1"/>
        <v>0.99101550000000005</v>
      </c>
      <c r="F27" s="7">
        <f t="shared" si="2"/>
        <v>99101550</v>
      </c>
      <c r="G27" s="2">
        <f t="shared" si="3"/>
        <v>3.1072209619692766</v>
      </c>
      <c r="H27" s="7">
        <v>58802</v>
      </c>
      <c r="I27" s="7">
        <f t="shared" si="4"/>
        <v>5.8801999999999997E-4</v>
      </c>
      <c r="J27" s="7">
        <f t="shared" si="5"/>
        <v>1.8436725460471346E-3</v>
      </c>
      <c r="K27" s="40">
        <f t="shared" si="6"/>
        <v>1843.6725460471346</v>
      </c>
      <c r="L27" s="32"/>
      <c r="M27" s="15"/>
      <c r="N27" s="15"/>
      <c r="O27" s="15"/>
      <c r="P27" s="15"/>
      <c r="Q27" s="33"/>
      <c r="R27" s="35"/>
      <c r="S27" s="34"/>
      <c r="T27" s="34"/>
      <c r="U27" s="32"/>
    </row>
    <row r="28" spans="1:21" x14ac:dyDescent="0.25">
      <c r="A28" s="40">
        <v>1900.01</v>
      </c>
      <c r="B28" s="44">
        <f t="shared" si="0"/>
        <v>0.190001</v>
      </c>
      <c r="C28" s="7">
        <v>5.25937E-2</v>
      </c>
      <c r="D28" s="2">
        <v>0.83765900000000004</v>
      </c>
      <c r="E28" s="2">
        <f t="shared" si="1"/>
        <v>0.89025270000000001</v>
      </c>
      <c r="F28" s="7">
        <f t="shared" si="2"/>
        <v>89025270</v>
      </c>
      <c r="G28" s="2">
        <f t="shared" si="3"/>
        <v>2.7912901976707185</v>
      </c>
      <c r="H28" s="7">
        <v>57862</v>
      </c>
      <c r="I28" s="7">
        <f t="shared" si="4"/>
        <v>5.7861999999999996E-4</v>
      </c>
      <c r="J28" s="7">
        <f t="shared" si="5"/>
        <v>1.8141998717625132E-3</v>
      </c>
      <c r="K28" s="40">
        <f t="shared" si="6"/>
        <v>1814.1998717625131</v>
      </c>
      <c r="L28" s="32"/>
      <c r="M28" s="15"/>
      <c r="N28" s="15"/>
      <c r="O28" s="15"/>
      <c r="P28" s="15"/>
      <c r="Q28" s="33"/>
      <c r="R28" s="35"/>
      <c r="S28" s="34"/>
      <c r="T28" s="34"/>
      <c r="U28" s="32"/>
    </row>
    <row r="29" spans="1:21" x14ac:dyDescent="0.25">
      <c r="A29" s="40">
        <v>2000.01</v>
      </c>
      <c r="B29" s="44">
        <f t="shared" si="0"/>
        <v>0.20000100000000001</v>
      </c>
      <c r="C29" s="7">
        <v>4.7898099999999999E-2</v>
      </c>
      <c r="D29" s="2">
        <v>0.74482300000000001</v>
      </c>
      <c r="E29" s="2">
        <f t="shared" si="1"/>
        <v>0.79272110000000007</v>
      </c>
      <c r="F29" s="7">
        <f t="shared" si="2"/>
        <v>79272110</v>
      </c>
      <c r="G29" s="2">
        <f t="shared" si="3"/>
        <v>2.4854905083879548</v>
      </c>
      <c r="H29" s="7">
        <v>57282</v>
      </c>
      <c r="I29" s="7">
        <f t="shared" si="4"/>
        <v>5.7282000000000003E-4</v>
      </c>
      <c r="J29" s="7">
        <f t="shared" si="5"/>
        <v>1.7960146046507254E-3</v>
      </c>
      <c r="K29" s="40">
        <f t="shared" si="6"/>
        <v>1796.0146046507255</v>
      </c>
      <c r="L29" s="32"/>
      <c r="M29" s="15"/>
      <c r="N29" s="15"/>
      <c r="O29" s="15"/>
      <c r="P29" s="15"/>
      <c r="Q29" s="33"/>
      <c r="R29" s="35"/>
      <c r="S29" s="34"/>
      <c r="T29" s="34"/>
      <c r="U29" s="32"/>
    </row>
    <row r="30" spans="1:21" x14ac:dyDescent="0.25">
      <c r="A30" s="40">
        <v>2100.0100000000002</v>
      </c>
      <c r="B30" s="44">
        <f t="shared" si="0"/>
        <v>0.21000100000000002</v>
      </c>
      <c r="C30" s="7">
        <v>4.2681900000000002E-2</v>
      </c>
      <c r="D30" s="2">
        <v>0.64142500000000002</v>
      </c>
      <c r="E30" s="2">
        <f t="shared" si="1"/>
        <v>0.68410690000000007</v>
      </c>
      <c r="F30" s="7">
        <f t="shared" si="2"/>
        <v>68410690</v>
      </c>
      <c r="G30" s="2">
        <f t="shared" si="3"/>
        <v>2.1449425361236223</v>
      </c>
      <c r="H30" s="7">
        <v>54282</v>
      </c>
      <c r="I30" s="7">
        <f t="shared" si="4"/>
        <v>5.4281999999999996E-4</v>
      </c>
      <c r="J30" s="7">
        <f t="shared" si="5"/>
        <v>1.7019528782104443E-3</v>
      </c>
      <c r="K30" s="40">
        <f t="shared" si="6"/>
        <v>1701.9528782104444</v>
      </c>
      <c r="L30" s="32"/>
      <c r="M30" s="15"/>
      <c r="N30" s="15"/>
      <c r="O30" s="15"/>
      <c r="P30" s="15"/>
      <c r="Q30" s="33"/>
      <c r="R30" s="35"/>
      <c r="S30" s="34"/>
      <c r="T30" s="34"/>
      <c r="U30" s="32"/>
    </row>
    <row r="31" spans="1:21" x14ac:dyDescent="0.25">
      <c r="A31" s="40">
        <v>2200.0100000000002</v>
      </c>
      <c r="B31" s="44">
        <f t="shared" si="0"/>
        <v>0.22000100000000003</v>
      </c>
      <c r="C31" s="7">
        <v>3.7843500000000002E-2</v>
      </c>
      <c r="D31" s="2">
        <v>0.55133699999999997</v>
      </c>
      <c r="E31" s="2">
        <f t="shared" si="1"/>
        <v>0.5891805</v>
      </c>
      <c r="F31" s="7">
        <f t="shared" si="2"/>
        <v>58918050</v>
      </c>
      <c r="G31" s="2">
        <f t="shared" si="3"/>
        <v>1.8473111671649325</v>
      </c>
      <c r="H31" s="7">
        <v>50742</v>
      </c>
      <c r="I31" s="7">
        <f t="shared" si="4"/>
        <v>5.0741999999999996E-4</v>
      </c>
      <c r="J31" s="7">
        <f t="shared" si="5"/>
        <v>1.5909600410109128E-3</v>
      </c>
      <c r="K31" s="40">
        <f t="shared" si="6"/>
        <v>1590.9600410109128</v>
      </c>
      <c r="L31" s="32"/>
      <c r="M31" s="15"/>
      <c r="N31" s="15"/>
      <c r="O31" s="15"/>
      <c r="P31" s="15"/>
      <c r="Q31" s="33"/>
      <c r="R31" s="35"/>
      <c r="S31" s="34"/>
      <c r="T31" s="34"/>
      <c r="U31" s="32"/>
    </row>
    <row r="32" spans="1:21" x14ac:dyDescent="0.25">
      <c r="A32" s="40">
        <v>2300.0100000000002</v>
      </c>
      <c r="B32" s="44">
        <f t="shared" si="0"/>
        <v>0.23000100000000001</v>
      </c>
      <c r="C32" s="7">
        <v>3.22659E-2</v>
      </c>
      <c r="D32" s="2">
        <v>0.46193699999999999</v>
      </c>
      <c r="E32" s="2">
        <f t="shared" si="1"/>
        <v>0.4942029</v>
      </c>
      <c r="F32" s="7">
        <f t="shared" si="2"/>
        <v>49420290</v>
      </c>
      <c r="G32" s="2">
        <f t="shared" si="3"/>
        <v>1.5495192661931181</v>
      </c>
      <c r="H32" s="7">
        <v>45262</v>
      </c>
      <c r="I32" s="7">
        <f t="shared" si="4"/>
        <v>4.5261999999999999E-4</v>
      </c>
      <c r="J32" s="7">
        <f t="shared" si="5"/>
        <v>1.4191406207133329E-3</v>
      </c>
      <c r="K32" s="40">
        <f t="shared" si="6"/>
        <v>1419.140620713333</v>
      </c>
      <c r="L32" s="32"/>
      <c r="M32" s="15"/>
      <c r="N32" s="15"/>
      <c r="O32" s="15"/>
      <c r="P32" s="15"/>
      <c r="Q32" s="33"/>
      <c r="R32" s="35"/>
      <c r="S32" s="34"/>
      <c r="T32" s="34"/>
      <c r="U32" s="32"/>
    </row>
    <row r="33" spans="1:25" x14ac:dyDescent="0.25">
      <c r="A33" s="40">
        <v>2400.0100000000002</v>
      </c>
      <c r="B33" s="44">
        <f t="shared" si="0"/>
        <v>0.24000100000000002</v>
      </c>
      <c r="C33" s="7">
        <v>2.74059E-2</v>
      </c>
      <c r="D33" s="2">
        <v>0.377558</v>
      </c>
      <c r="E33" s="2">
        <f t="shared" si="1"/>
        <v>0.40496389999999999</v>
      </c>
      <c r="F33" s="7">
        <f t="shared" si="2"/>
        <v>40496390</v>
      </c>
      <c r="G33" s="2">
        <f t="shared" si="3"/>
        <v>1.269720119332977</v>
      </c>
      <c r="H33" s="7">
        <v>42062</v>
      </c>
      <c r="I33" s="7">
        <f t="shared" si="4"/>
        <v>4.2062000000000002E-4</v>
      </c>
      <c r="J33" s="7">
        <f t="shared" si="5"/>
        <v>1.3188081125103666E-3</v>
      </c>
      <c r="K33" s="40">
        <f t="shared" si="6"/>
        <v>1318.8081125103665</v>
      </c>
      <c r="L33" s="32"/>
      <c r="M33" s="15"/>
      <c r="N33" s="15"/>
      <c r="O33" s="15"/>
      <c r="P33" s="15"/>
      <c r="Q33" s="33"/>
      <c r="R33" s="35"/>
      <c r="S33" s="34"/>
      <c r="T33" s="34"/>
      <c r="U33" s="32"/>
    </row>
    <row r="34" spans="1:25" x14ac:dyDescent="0.25">
      <c r="A34" s="40">
        <v>2500.0100000000002</v>
      </c>
      <c r="B34" s="44">
        <f t="shared" si="0"/>
        <v>0.25000100000000003</v>
      </c>
      <c r="C34" s="7">
        <v>2.22071E-2</v>
      </c>
      <c r="D34" s="2">
        <v>0.30321700000000001</v>
      </c>
      <c r="E34" s="2">
        <f t="shared" si="1"/>
        <v>0.32542409999999999</v>
      </c>
      <c r="F34" s="7">
        <f t="shared" si="2"/>
        <v>32542410</v>
      </c>
      <c r="G34" s="2">
        <f t="shared" si="3"/>
        <v>1.0203317557091549</v>
      </c>
      <c r="H34" s="7">
        <v>37581</v>
      </c>
      <c r="I34" s="7">
        <f t="shared" si="4"/>
        <v>3.7581000000000002E-4</v>
      </c>
      <c r="J34" s="7">
        <f t="shared" si="5"/>
        <v>1.1783112471173999E-3</v>
      </c>
      <c r="K34" s="40">
        <f t="shared" si="6"/>
        <v>1178.3112471173999</v>
      </c>
      <c r="L34" s="32"/>
      <c r="M34" s="15"/>
      <c r="N34" s="15"/>
      <c r="O34" s="15"/>
      <c r="P34" s="15"/>
      <c r="Q34" s="33"/>
      <c r="R34" s="35"/>
      <c r="S34" s="34"/>
      <c r="T34" s="34"/>
      <c r="U34" s="32"/>
    </row>
    <row r="35" spans="1:25" x14ac:dyDescent="0.25">
      <c r="A35" s="40">
        <v>2600.0100000000002</v>
      </c>
      <c r="B35" s="44">
        <f t="shared" si="0"/>
        <v>0.26000100000000004</v>
      </c>
      <c r="C35" s="7">
        <v>1.76674E-2</v>
      </c>
      <c r="D35" s="2">
        <v>0.233239</v>
      </c>
      <c r="E35" s="2">
        <f t="shared" si="1"/>
        <v>0.25090639999999997</v>
      </c>
      <c r="F35" s="7">
        <f t="shared" si="2"/>
        <v>25090639.999999996</v>
      </c>
      <c r="G35" s="2">
        <f t="shared" si="3"/>
        <v>0.78668963863052388</v>
      </c>
      <c r="H35" s="7">
        <v>32941</v>
      </c>
      <c r="I35" s="7">
        <f t="shared" si="4"/>
        <v>3.2940999999999998E-4</v>
      </c>
      <c r="J35" s="7">
        <f t="shared" si="5"/>
        <v>1.032829110223099E-3</v>
      </c>
      <c r="K35" s="40">
        <f t="shared" si="6"/>
        <v>1032.829110223099</v>
      </c>
      <c r="L35" s="32"/>
      <c r="M35" s="15"/>
      <c r="N35" s="15"/>
      <c r="O35" s="15"/>
      <c r="P35" s="15"/>
      <c r="Q35" s="33"/>
      <c r="R35" s="35"/>
      <c r="S35" s="34"/>
      <c r="T35" s="34"/>
      <c r="U35" s="32"/>
    </row>
    <row r="36" spans="1:25" x14ac:dyDescent="0.25">
      <c r="A36" s="40">
        <v>2700.01</v>
      </c>
      <c r="B36" s="44">
        <f t="shared" si="0"/>
        <v>0.27000100000000005</v>
      </c>
      <c r="C36" s="7">
        <v>1.3499199999999999E-2</v>
      </c>
      <c r="D36" s="2">
        <v>0.17344100000000001</v>
      </c>
      <c r="E36" s="2">
        <f t="shared" si="1"/>
        <v>0.1869402</v>
      </c>
      <c r="F36" s="7">
        <f t="shared" si="2"/>
        <v>18694020</v>
      </c>
      <c r="G36" s="2">
        <f t="shared" si="3"/>
        <v>0.5861305984363806</v>
      </c>
      <c r="H36" s="7">
        <v>24761</v>
      </c>
      <c r="I36" s="7">
        <f t="shared" si="4"/>
        <v>2.4761E-4</v>
      </c>
      <c r="J36" s="7">
        <f t="shared" si="5"/>
        <v>7.7635413612926589E-4</v>
      </c>
      <c r="K36" s="40">
        <f t="shared" si="6"/>
        <v>776.35413612926584</v>
      </c>
      <c r="L36" s="32"/>
      <c r="M36" s="15"/>
      <c r="N36" s="15"/>
      <c r="O36" s="15"/>
      <c r="P36" s="15"/>
      <c r="Q36" s="33"/>
      <c r="R36" s="35"/>
      <c r="S36" s="34"/>
      <c r="T36" s="34"/>
      <c r="U36" s="32"/>
    </row>
    <row r="37" spans="1:25" x14ac:dyDescent="0.25">
      <c r="A37" s="40">
        <v>2800.01</v>
      </c>
      <c r="B37" s="44">
        <f t="shared" si="0"/>
        <v>0.280001</v>
      </c>
      <c r="C37" s="7">
        <v>1.00546E-2</v>
      </c>
      <c r="D37" s="2">
        <v>0.124656</v>
      </c>
      <c r="E37" s="2">
        <f t="shared" si="1"/>
        <v>0.13471060000000001</v>
      </c>
      <c r="F37" s="7">
        <f t="shared" si="2"/>
        <v>13471060.000000002</v>
      </c>
      <c r="G37" s="2">
        <f t="shared" si="3"/>
        <v>0.42237038686020401</v>
      </c>
      <c r="H37" s="7">
        <v>19081</v>
      </c>
      <c r="I37" s="7">
        <f t="shared" si="4"/>
        <v>1.9081E-4</v>
      </c>
      <c r="J37" s="7">
        <f t="shared" si="5"/>
        <v>5.9826393406900056E-4</v>
      </c>
      <c r="K37" s="40">
        <f t="shared" si="6"/>
        <v>598.26393406900058</v>
      </c>
      <c r="L37" s="32"/>
      <c r="M37" s="15"/>
      <c r="N37" s="15"/>
      <c r="O37" s="15"/>
      <c r="P37" s="15"/>
      <c r="Q37" s="33"/>
      <c r="R37" s="35"/>
      <c r="S37" s="34"/>
      <c r="T37" s="34"/>
      <c r="U37" s="32"/>
    </row>
    <row r="38" spans="1:25" x14ac:dyDescent="0.25">
      <c r="A38" s="40">
        <v>2900.01</v>
      </c>
      <c r="B38" s="44">
        <f t="shared" si="0"/>
        <v>0.29000100000000001</v>
      </c>
      <c r="C38" s="7">
        <v>7.7869300000000001E-3</v>
      </c>
      <c r="D38" s="2">
        <v>9.4657699999999997E-2</v>
      </c>
      <c r="E38" s="2">
        <f t="shared" si="1"/>
        <v>0.10244462999999999</v>
      </c>
      <c r="F38" s="7">
        <f t="shared" si="2"/>
        <v>10244463</v>
      </c>
      <c r="G38" s="2">
        <f t="shared" si="3"/>
        <v>0.32120395874452679</v>
      </c>
      <c r="H38" s="7">
        <v>16201</v>
      </c>
      <c r="I38" s="7">
        <f t="shared" si="4"/>
        <v>1.6201E-4</v>
      </c>
      <c r="J38" s="7">
        <f t="shared" si="5"/>
        <v>5.0796467668633085E-4</v>
      </c>
      <c r="K38" s="40">
        <f t="shared" si="6"/>
        <v>507.96467668633085</v>
      </c>
      <c r="L38" s="32"/>
      <c r="M38" s="15"/>
      <c r="N38" s="15"/>
      <c r="O38" s="15"/>
      <c r="P38" s="15"/>
      <c r="Q38" s="33"/>
      <c r="R38" s="35"/>
      <c r="S38" s="34"/>
      <c r="T38" s="34"/>
      <c r="U38" s="32"/>
    </row>
    <row r="39" spans="1:25" x14ac:dyDescent="0.25">
      <c r="A39" s="40">
        <v>3000.01</v>
      </c>
      <c r="B39" s="44">
        <f t="shared" si="0"/>
        <v>0.30000100000000002</v>
      </c>
      <c r="C39" s="7">
        <v>5.4469999999999996E-3</v>
      </c>
      <c r="D39" s="2">
        <v>6.3458600000000004E-2</v>
      </c>
      <c r="E39" s="2">
        <f t="shared" si="1"/>
        <v>6.8905599999999997E-2</v>
      </c>
      <c r="F39" s="7">
        <f t="shared" si="2"/>
        <v>6890560</v>
      </c>
      <c r="G39" s="2">
        <f t="shared" si="3"/>
        <v>0.21604598991344756</v>
      </c>
      <c r="H39" s="7">
        <v>11960</v>
      </c>
      <c r="I39" s="7">
        <f t="shared" si="4"/>
        <v>1.1959999999999999E-4</v>
      </c>
      <c r="J39" s="7">
        <f t="shared" si="5"/>
        <v>3.7499274940858693E-4</v>
      </c>
      <c r="K39" s="40">
        <f t="shared" si="6"/>
        <v>374.99274940858692</v>
      </c>
      <c r="L39" s="32"/>
      <c r="M39" s="15"/>
      <c r="N39" s="15"/>
      <c r="O39" s="15"/>
      <c r="P39" s="15"/>
      <c r="Q39" s="33"/>
      <c r="R39" s="35"/>
      <c r="S39" s="34"/>
      <c r="T39" s="34"/>
      <c r="U39" s="32"/>
    </row>
    <row r="40" spans="1:25" x14ac:dyDescent="0.25">
      <c r="A40" s="40">
        <v>3100.01</v>
      </c>
      <c r="B40" s="44">
        <f t="shared" si="0"/>
        <v>0.31000100000000003</v>
      </c>
      <c r="C40" s="7">
        <v>3.7010300000000001E-3</v>
      </c>
      <c r="D40" s="2">
        <v>4.2107400000000003E-2</v>
      </c>
      <c r="E40" s="2">
        <f t="shared" si="1"/>
        <v>4.5808430000000004E-2</v>
      </c>
      <c r="F40" s="7">
        <f t="shared" si="2"/>
        <v>4580843</v>
      </c>
      <c r="G40" s="2">
        <f t="shared" si="3"/>
        <v>0.14362733371062536</v>
      </c>
      <c r="H40" s="7">
        <v>8520.2000000000007</v>
      </c>
      <c r="I40" s="7">
        <f t="shared" si="4"/>
        <v>8.5202000000000002E-5</v>
      </c>
      <c r="J40" s="7">
        <f t="shared" si="5"/>
        <v>2.6714157387216077E-4</v>
      </c>
      <c r="K40" s="40">
        <f t="shared" si="6"/>
        <v>267.14157387216079</v>
      </c>
      <c r="L40" s="32"/>
      <c r="M40" s="15"/>
      <c r="N40" s="15"/>
      <c r="O40" s="15"/>
      <c r="P40" s="15"/>
      <c r="Q40" s="33"/>
      <c r="R40" s="35"/>
      <c r="S40" s="34"/>
      <c r="T40" s="34"/>
      <c r="U40" s="32"/>
    </row>
    <row r="41" spans="1:25" x14ac:dyDescent="0.25">
      <c r="A41" s="40">
        <v>3200.01</v>
      </c>
      <c r="B41" s="44">
        <f t="shared" si="0"/>
        <v>0.32000100000000004</v>
      </c>
      <c r="C41" s="7">
        <v>2.45401E-3</v>
      </c>
      <c r="D41" s="2">
        <v>2.71291E-2</v>
      </c>
      <c r="E41" s="2">
        <f t="shared" si="1"/>
        <v>2.9583109999999999E-2</v>
      </c>
      <c r="F41" s="7">
        <f t="shared" si="2"/>
        <v>2958311</v>
      </c>
      <c r="G41" s="2">
        <f t="shared" si="3"/>
        <v>9.2754613335758046E-2</v>
      </c>
      <c r="H41" s="7">
        <v>6060.1</v>
      </c>
      <c r="I41" s="7">
        <f t="shared" si="4"/>
        <v>6.0601000000000005E-5</v>
      </c>
      <c r="J41" s="7">
        <f t="shared" si="5"/>
        <v>1.9000782280024898E-4</v>
      </c>
      <c r="K41" s="40">
        <f t="shared" si="6"/>
        <v>190.00782280024899</v>
      </c>
      <c r="L41" s="32"/>
      <c r="M41" s="15"/>
      <c r="N41" s="15"/>
      <c r="O41" s="15"/>
      <c r="P41" s="15"/>
      <c r="Q41" s="33"/>
      <c r="R41" s="35"/>
      <c r="S41" s="34"/>
      <c r="T41" s="34"/>
      <c r="U41" s="32"/>
    </row>
    <row r="42" spans="1:25" x14ac:dyDescent="0.25">
      <c r="A42" s="40">
        <v>3300.01</v>
      </c>
      <c r="B42" s="44">
        <f t="shared" si="0"/>
        <v>0.33000100000000004</v>
      </c>
      <c r="C42" s="7">
        <v>1.62261E-3</v>
      </c>
      <c r="D42" s="2">
        <v>1.69885E-2</v>
      </c>
      <c r="E42" s="2">
        <f t="shared" si="1"/>
        <v>1.861111E-2</v>
      </c>
      <c r="F42" s="7">
        <f t="shared" si="2"/>
        <v>1861111</v>
      </c>
      <c r="G42" s="2">
        <f t="shared" si="3"/>
        <v>5.8353104585665935E-2</v>
      </c>
      <c r="H42" s="7">
        <v>4020.1</v>
      </c>
      <c r="I42" s="7">
        <f t="shared" si="4"/>
        <v>4.0200999999999997E-5</v>
      </c>
      <c r="J42" s="7">
        <f t="shared" si="5"/>
        <v>1.2604584882085787E-4</v>
      </c>
      <c r="K42" s="40">
        <f t="shared" si="6"/>
        <v>126.04584882085787</v>
      </c>
      <c r="L42" s="32"/>
      <c r="M42" s="15"/>
      <c r="N42" s="15"/>
      <c r="O42" s="15"/>
      <c r="P42" s="15"/>
      <c r="Q42" s="33"/>
      <c r="R42" s="35"/>
      <c r="S42" s="34"/>
      <c r="T42" s="34"/>
      <c r="U42" s="32"/>
      <c r="X42" s="7"/>
      <c r="Y42" s="7"/>
    </row>
    <row r="43" spans="1:25" x14ac:dyDescent="0.25">
      <c r="A43" s="40">
        <v>3400.01</v>
      </c>
      <c r="B43" s="44">
        <f t="shared" si="0"/>
        <v>0.340001</v>
      </c>
      <c r="C43" s="7">
        <v>9.5957799999999999E-4</v>
      </c>
      <c r="D43" s="2">
        <v>9.9149900000000003E-3</v>
      </c>
      <c r="E43" s="2">
        <f t="shared" si="1"/>
        <v>1.0874568000000001E-2</v>
      </c>
      <c r="F43" s="7">
        <f t="shared" si="2"/>
        <v>1087456.8</v>
      </c>
      <c r="G43" s="2">
        <f t="shared" si="3"/>
        <v>3.409602134574112E-2</v>
      </c>
      <c r="H43" s="7">
        <v>2620.1</v>
      </c>
      <c r="I43" s="7">
        <f t="shared" si="4"/>
        <v>2.6200999999999999E-5</v>
      </c>
      <c r="J43" s="7">
        <f t="shared" si="5"/>
        <v>8.2150376482060077E-5</v>
      </c>
      <c r="K43" s="40">
        <f t="shared" si="6"/>
        <v>82.150376482060082</v>
      </c>
      <c r="L43" s="32"/>
      <c r="M43" s="15"/>
      <c r="N43" s="15"/>
      <c r="O43" s="15"/>
      <c r="P43" s="15"/>
      <c r="Q43" s="33"/>
      <c r="R43" s="35"/>
      <c r="S43" s="34"/>
      <c r="T43" s="34"/>
      <c r="U43" s="32"/>
    </row>
    <row r="44" spans="1:25" x14ac:dyDescent="0.25">
      <c r="A44" s="40">
        <v>3500.01</v>
      </c>
      <c r="B44" s="44">
        <f t="shared" si="0"/>
        <v>0.35000100000000001</v>
      </c>
      <c r="C44" s="7">
        <v>5.3922099999999999E-4</v>
      </c>
      <c r="D44" s="2">
        <v>5.3712100000000004E-3</v>
      </c>
      <c r="E44" s="2">
        <f t="shared" si="1"/>
        <v>5.9104310000000007E-3</v>
      </c>
      <c r="F44" s="7">
        <f t="shared" si="2"/>
        <v>591043.10000000009</v>
      </c>
      <c r="G44" s="2">
        <f t="shared" si="3"/>
        <v>1.8531511462205216E-2</v>
      </c>
      <c r="H44" s="7">
        <v>1560</v>
      </c>
      <c r="I44" s="7">
        <f t="shared" si="4"/>
        <v>1.56E-5</v>
      </c>
      <c r="J44" s="7">
        <f t="shared" si="5"/>
        <v>4.8912097748946119E-5</v>
      </c>
      <c r="K44" s="40">
        <f t="shared" si="6"/>
        <v>48.912097748946117</v>
      </c>
      <c r="L44" s="32"/>
      <c r="M44" s="15"/>
      <c r="N44" s="15"/>
      <c r="O44" s="15"/>
      <c r="P44" s="15"/>
      <c r="Q44" s="33"/>
      <c r="R44" s="35"/>
      <c r="S44" s="34"/>
      <c r="T44" s="34"/>
      <c r="U44" s="32"/>
      <c r="X44" s="6"/>
      <c r="Y44" s="6"/>
    </row>
    <row r="45" spans="1:25" x14ac:dyDescent="0.25">
      <c r="A45" s="40">
        <v>3600.01</v>
      </c>
      <c r="B45" s="44">
        <f t="shared" si="0"/>
        <v>0.36000100000000002</v>
      </c>
      <c r="C45" s="7">
        <v>2.7041000000000001E-4</v>
      </c>
      <c r="D45" s="2">
        <v>2.6422400000000001E-3</v>
      </c>
      <c r="E45" s="2">
        <f t="shared" si="1"/>
        <v>2.9126500000000001E-3</v>
      </c>
      <c r="F45" s="7">
        <f t="shared" si="2"/>
        <v>291265</v>
      </c>
      <c r="G45" s="2">
        <f t="shared" si="3"/>
        <v>9.1322962505428155E-3</v>
      </c>
      <c r="H45" s="7">
        <v>920.02</v>
      </c>
      <c r="I45" s="7">
        <f t="shared" si="4"/>
        <v>9.2002000000000004E-6</v>
      </c>
      <c r="J45" s="7">
        <f t="shared" si="5"/>
        <v>2.8846223186529108E-5</v>
      </c>
      <c r="K45" s="40">
        <f t="shared" si="6"/>
        <v>28.846223186529109</v>
      </c>
      <c r="L45" s="32"/>
      <c r="M45" s="15"/>
      <c r="N45" s="15"/>
      <c r="O45" s="15"/>
      <c r="P45" s="15"/>
      <c r="Q45" s="33"/>
      <c r="R45" s="35"/>
      <c r="S45" s="34"/>
      <c r="T45" s="34"/>
      <c r="U45" s="32"/>
      <c r="X45" s="6"/>
      <c r="Y45" s="7"/>
    </row>
    <row r="46" spans="1:25" x14ac:dyDescent="0.25">
      <c r="A46" s="40">
        <v>3700.01</v>
      </c>
      <c r="B46" s="44">
        <f t="shared" si="0"/>
        <v>0.37000100000000002</v>
      </c>
      <c r="C46" s="7">
        <v>1.73406E-4</v>
      </c>
      <c r="D46" s="2">
        <v>1.4713199999999999E-3</v>
      </c>
      <c r="E46" s="2">
        <f t="shared" si="1"/>
        <v>1.644726E-3</v>
      </c>
      <c r="F46" s="7">
        <f t="shared" si="2"/>
        <v>164472.6</v>
      </c>
      <c r="G46" s="2">
        <f t="shared" si="3"/>
        <v>5.1568589027072538E-3</v>
      </c>
      <c r="H46" s="7">
        <v>580.01</v>
      </c>
      <c r="I46" s="7">
        <f t="shared" si="4"/>
        <v>5.8000999999999997E-6</v>
      </c>
      <c r="J46" s="7">
        <f t="shared" si="5"/>
        <v>1.8185580650875793E-5</v>
      </c>
      <c r="K46" s="40">
        <f t="shared" si="6"/>
        <v>18.185580650875792</v>
      </c>
      <c r="L46" s="32"/>
      <c r="M46" s="15"/>
      <c r="N46" s="15"/>
      <c r="O46" s="15"/>
      <c r="P46" s="15"/>
      <c r="Q46" s="33"/>
      <c r="R46" s="35"/>
      <c r="S46" s="34"/>
      <c r="T46" s="34"/>
      <c r="U46" s="32"/>
      <c r="X46" s="2"/>
      <c r="Y46" s="2"/>
    </row>
    <row r="47" spans="1:25" x14ac:dyDescent="0.25">
      <c r="A47" s="40">
        <v>3800.01</v>
      </c>
      <c r="B47" s="44">
        <f t="shared" si="0"/>
        <v>0.38000100000000003</v>
      </c>
      <c r="C47" s="7">
        <v>6.0601199999999998E-5</v>
      </c>
      <c r="D47" s="2">
        <v>5.4657000000000002E-4</v>
      </c>
      <c r="E47" s="2">
        <f t="shared" si="1"/>
        <v>6.0717120000000006E-4</v>
      </c>
      <c r="F47" s="7">
        <f t="shared" si="2"/>
        <v>60717.120000000003</v>
      </c>
      <c r="G47" s="2">
        <f t="shared" si="3"/>
        <v>1.9037190438939049E-3</v>
      </c>
      <c r="H47" s="7">
        <v>240</v>
      </c>
      <c r="I47" s="7">
        <f t="shared" si="4"/>
        <v>2.3999999999999999E-6</v>
      </c>
      <c r="J47" s="7">
        <f t="shared" si="5"/>
        <v>7.5249381152224792E-6</v>
      </c>
      <c r="K47" s="40">
        <f t="shared" si="6"/>
        <v>7.5249381152224792</v>
      </c>
      <c r="L47" s="32"/>
      <c r="M47" s="15"/>
      <c r="N47" s="15"/>
      <c r="O47" s="15"/>
      <c r="P47" s="15"/>
      <c r="Q47" s="33"/>
      <c r="R47" s="35"/>
      <c r="S47" s="34"/>
      <c r="T47" s="34"/>
      <c r="U47" s="32"/>
    </row>
    <row r="48" spans="1:25" x14ac:dyDescent="0.25">
      <c r="A48" s="40">
        <v>3900.01</v>
      </c>
      <c r="B48" s="44">
        <f t="shared" si="0"/>
        <v>0.39000100000000004</v>
      </c>
      <c r="C48" s="7">
        <v>2.4400500000000001E-5</v>
      </c>
      <c r="D48" s="2">
        <v>2.7455099999999999E-4</v>
      </c>
      <c r="E48" s="2">
        <f t="shared" si="1"/>
        <v>2.989515E-4</v>
      </c>
      <c r="F48" s="7">
        <f t="shared" si="2"/>
        <v>29895.149999999998</v>
      </c>
      <c r="G48" s="2">
        <f t="shared" si="3"/>
        <v>9.3732980706372204E-4</v>
      </c>
      <c r="H48" s="7">
        <v>80.001999999999995</v>
      </c>
      <c r="I48" s="7">
        <f t="shared" si="4"/>
        <v>8.0001999999999999E-7</v>
      </c>
      <c r="J48" s="7">
        <f t="shared" si="5"/>
        <v>2.5083754128917865E-6</v>
      </c>
      <c r="K48" s="40">
        <f t="shared" si="6"/>
        <v>2.5083754128917866</v>
      </c>
      <c r="L48" s="32"/>
      <c r="M48" s="15"/>
      <c r="N48" s="15"/>
      <c r="O48" s="15"/>
      <c r="P48" s="15"/>
      <c r="Q48" s="33"/>
      <c r="R48" s="35"/>
      <c r="S48" s="34"/>
      <c r="T48" s="34"/>
      <c r="U48" s="32"/>
    </row>
    <row r="49" spans="1:21" x14ac:dyDescent="0.25">
      <c r="A49" s="40">
        <v>4000.01</v>
      </c>
      <c r="B49" s="44">
        <f t="shared" si="0"/>
        <v>0.400001</v>
      </c>
      <c r="C49" s="7">
        <v>8.4001699999999992E-6</v>
      </c>
      <c r="D49" s="2">
        <v>6.7345699999999995E-5</v>
      </c>
      <c r="E49" s="2">
        <f t="shared" si="1"/>
        <v>7.5745869999999994E-5</v>
      </c>
      <c r="F49" s="7">
        <f t="shared" si="2"/>
        <v>7574.5869999999995</v>
      </c>
      <c r="G49" s="2">
        <f t="shared" si="3"/>
        <v>2.3749291009736957E-4</v>
      </c>
      <c r="H49" s="7">
        <v>60.000999999999998</v>
      </c>
      <c r="I49" s="7">
        <f t="shared" si="4"/>
        <v>6.0000999999999993E-7</v>
      </c>
      <c r="J49" s="7">
        <f t="shared" si="5"/>
        <v>1.8812658827144335E-6</v>
      </c>
      <c r="K49" s="40">
        <f t="shared" si="6"/>
        <v>1.8812658827144335</v>
      </c>
      <c r="L49" s="32"/>
      <c r="M49" s="15"/>
      <c r="N49" s="15"/>
      <c r="O49" s="15"/>
      <c r="P49" s="15"/>
      <c r="Q49" s="33"/>
      <c r="R49" s="35"/>
      <c r="S49" s="34"/>
      <c r="T49" s="34"/>
      <c r="U49" s="32"/>
    </row>
    <row r="50" spans="1:21" x14ac:dyDescent="0.25">
      <c r="A50" s="40">
        <v>4100.01</v>
      </c>
      <c r="B50" s="44">
        <f t="shared" si="0"/>
        <v>0.410001</v>
      </c>
      <c r="C50" s="7">
        <v>2.8000599999999998E-6</v>
      </c>
      <c r="D50" s="2">
        <v>2.2601800000000001E-5</v>
      </c>
      <c r="E50" s="2">
        <f t="shared" si="1"/>
        <v>2.5401860000000002E-5</v>
      </c>
      <c r="F50" s="7">
        <f t="shared" si="2"/>
        <v>2540.1860000000001</v>
      </c>
      <c r="G50" s="2">
        <f t="shared" si="3"/>
        <v>7.9644760213143885E-5</v>
      </c>
      <c r="H50" s="7">
        <v>0</v>
      </c>
      <c r="I50" s="7">
        <f t="shared" si="4"/>
        <v>0</v>
      </c>
      <c r="J50" s="7">
        <f t="shared" si="5"/>
        <v>0</v>
      </c>
      <c r="K50" s="40">
        <f t="shared" si="6"/>
        <v>0</v>
      </c>
      <c r="L50" s="32"/>
      <c r="M50" s="15"/>
      <c r="N50" s="15"/>
      <c r="O50" s="15"/>
      <c r="P50" s="15"/>
      <c r="Q50" s="33"/>
      <c r="R50" s="35"/>
      <c r="S50" s="34"/>
      <c r="T50" s="34"/>
      <c r="U50" s="32"/>
    </row>
    <row r="51" spans="1:21" x14ac:dyDescent="0.25">
      <c r="A51" s="40">
        <v>4200.01</v>
      </c>
      <c r="B51" s="44">
        <f t="shared" si="0"/>
        <v>0.42000100000000001</v>
      </c>
      <c r="C51" s="7">
        <v>7.4001499999999998E-6</v>
      </c>
      <c r="D51" s="2">
        <v>1.5044900000000001E-5</v>
      </c>
      <c r="E51" s="2">
        <f t="shared" si="1"/>
        <v>2.244505E-5</v>
      </c>
      <c r="F51" s="7">
        <f t="shared" si="2"/>
        <v>2244.5050000000001</v>
      </c>
      <c r="G51" s="2">
        <f t="shared" si="3"/>
        <v>7.0374005101280971E-5</v>
      </c>
      <c r="H51" s="7">
        <v>20</v>
      </c>
      <c r="I51" s="7">
        <f t="shared" si="4"/>
        <v>1.9999999999999999E-7</v>
      </c>
      <c r="J51" s="7">
        <f t="shared" si="5"/>
        <v>6.2707817626853997E-7</v>
      </c>
      <c r="K51" s="40">
        <f t="shared" si="6"/>
        <v>0.62707817626854001</v>
      </c>
      <c r="L51" s="32"/>
      <c r="M51" s="15"/>
      <c r="N51" s="15"/>
      <c r="O51" s="15"/>
      <c r="P51" s="15"/>
      <c r="Q51" s="33"/>
      <c r="R51" s="35"/>
      <c r="S51" s="34"/>
      <c r="T51" s="34"/>
      <c r="U51" s="32"/>
    </row>
    <row r="52" spans="1:21" x14ac:dyDescent="0.25">
      <c r="A52" s="40">
        <v>4300.01</v>
      </c>
      <c r="B52" s="44">
        <f t="shared" si="0"/>
        <v>0.43000100000000002</v>
      </c>
      <c r="C52" s="7">
        <v>1.2000200000000001E-6</v>
      </c>
      <c r="D52" s="2">
        <v>6.8325500000000003E-6</v>
      </c>
      <c r="E52" s="2">
        <f t="shared" si="1"/>
        <v>8.0325699999999996E-6</v>
      </c>
      <c r="F52" s="7">
        <f t="shared" si="2"/>
        <v>803.25699999999995</v>
      </c>
      <c r="G52" s="2">
        <f t="shared" si="3"/>
        <v>2.5185246731746928E-5</v>
      </c>
      <c r="H52" s="7">
        <v>0</v>
      </c>
      <c r="I52" s="7">
        <f t="shared" si="4"/>
        <v>0</v>
      </c>
      <c r="J52" s="7">
        <f t="shared" si="5"/>
        <v>0</v>
      </c>
      <c r="K52" s="40">
        <f t="shared" si="6"/>
        <v>0</v>
      </c>
      <c r="L52" s="32"/>
      <c r="M52" s="15"/>
      <c r="N52" s="15"/>
      <c r="O52" s="15"/>
      <c r="P52" s="15"/>
      <c r="Q52" s="33"/>
      <c r="R52" s="35"/>
      <c r="S52" s="34"/>
      <c r="T52" s="34"/>
      <c r="U52" s="32"/>
    </row>
    <row r="53" spans="1:21" x14ac:dyDescent="0.25">
      <c r="A53" s="40">
        <v>4400.01</v>
      </c>
      <c r="B53" s="44">
        <f t="shared" si="0"/>
        <v>0.44000100000000003</v>
      </c>
      <c r="C53" s="7">
        <v>0</v>
      </c>
      <c r="D53" s="2">
        <v>0</v>
      </c>
      <c r="E53" s="2">
        <f t="shared" si="1"/>
        <v>0</v>
      </c>
      <c r="F53" s="7">
        <f t="shared" si="2"/>
        <v>0</v>
      </c>
      <c r="G53" s="2">
        <f t="shared" si="3"/>
        <v>0</v>
      </c>
      <c r="H53" s="7">
        <v>0</v>
      </c>
      <c r="I53" s="7">
        <f t="shared" si="4"/>
        <v>0</v>
      </c>
      <c r="J53" s="7">
        <f t="shared" si="5"/>
        <v>0</v>
      </c>
      <c r="K53" s="40">
        <f t="shared" si="6"/>
        <v>0</v>
      </c>
      <c r="L53" s="32"/>
      <c r="M53" s="15"/>
      <c r="N53" s="15"/>
      <c r="O53" s="15"/>
      <c r="P53" s="15"/>
      <c r="Q53" s="33"/>
      <c r="R53" s="35"/>
      <c r="S53" s="34"/>
      <c r="T53" s="34"/>
      <c r="U53" s="32"/>
    </row>
    <row r="54" spans="1:21" x14ac:dyDescent="0.25">
      <c r="A54" s="40">
        <v>4500.01</v>
      </c>
      <c r="B54" s="44">
        <f t="shared" si="0"/>
        <v>0.45000100000000004</v>
      </c>
      <c r="C54" s="7">
        <v>0</v>
      </c>
      <c r="D54" s="2">
        <v>0</v>
      </c>
      <c r="E54" s="2">
        <f t="shared" si="1"/>
        <v>0</v>
      </c>
      <c r="F54" s="7">
        <f t="shared" si="2"/>
        <v>0</v>
      </c>
      <c r="G54" s="2">
        <f t="shared" si="3"/>
        <v>0</v>
      </c>
      <c r="H54" s="7">
        <v>0</v>
      </c>
      <c r="I54" s="7">
        <f t="shared" si="4"/>
        <v>0</v>
      </c>
      <c r="J54" s="7">
        <f t="shared" si="5"/>
        <v>0</v>
      </c>
      <c r="K54" s="40">
        <f t="shared" si="6"/>
        <v>0</v>
      </c>
      <c r="L54" s="32"/>
      <c r="M54" s="15"/>
      <c r="N54" s="15"/>
      <c r="O54" s="15"/>
      <c r="P54" s="15"/>
      <c r="Q54" s="33"/>
      <c r="R54" s="35"/>
      <c r="S54" s="34"/>
      <c r="T54" s="34"/>
      <c r="U54" s="32"/>
    </row>
    <row r="55" spans="1:21" x14ac:dyDescent="0.25">
      <c r="A55" s="40">
        <v>4600.01</v>
      </c>
      <c r="B55" s="44">
        <f t="shared" si="0"/>
        <v>0.46000100000000005</v>
      </c>
      <c r="C55" s="7">
        <v>0</v>
      </c>
      <c r="D55" s="2">
        <v>0</v>
      </c>
      <c r="E55" s="2">
        <f t="shared" si="1"/>
        <v>0</v>
      </c>
      <c r="F55" s="7">
        <f t="shared" si="2"/>
        <v>0</v>
      </c>
      <c r="G55" s="2">
        <f t="shared" si="3"/>
        <v>0</v>
      </c>
      <c r="H55" s="7">
        <v>0</v>
      </c>
      <c r="I55" s="7">
        <f t="shared" si="4"/>
        <v>0</v>
      </c>
      <c r="J55" s="7">
        <f t="shared" si="5"/>
        <v>0</v>
      </c>
      <c r="K55" s="40">
        <f t="shared" si="6"/>
        <v>0</v>
      </c>
      <c r="L55" s="32"/>
      <c r="M55" s="15"/>
      <c r="N55" s="15"/>
      <c r="O55" s="15"/>
      <c r="P55" s="15"/>
      <c r="Q55" s="33"/>
      <c r="R55" s="35"/>
      <c r="S55" s="34"/>
      <c r="T55" s="34"/>
      <c r="U55" s="32"/>
    </row>
    <row r="56" spans="1:21" x14ac:dyDescent="0.25">
      <c r="A56" s="40">
        <v>4700.01</v>
      </c>
      <c r="B56" s="44">
        <f t="shared" si="0"/>
        <v>0.470001</v>
      </c>
      <c r="C56" s="7">
        <v>0</v>
      </c>
      <c r="D56" s="2">
        <v>0</v>
      </c>
      <c r="E56" s="2">
        <f t="shared" si="1"/>
        <v>0</v>
      </c>
      <c r="F56" s="7">
        <f t="shared" si="2"/>
        <v>0</v>
      </c>
      <c r="G56" s="2">
        <f t="shared" si="3"/>
        <v>0</v>
      </c>
      <c r="H56" s="7">
        <v>0</v>
      </c>
      <c r="I56" s="7">
        <f t="shared" si="4"/>
        <v>0</v>
      </c>
      <c r="J56" s="7">
        <f t="shared" si="5"/>
        <v>0</v>
      </c>
      <c r="K56" s="40">
        <f t="shared" si="6"/>
        <v>0</v>
      </c>
      <c r="L56" s="32"/>
      <c r="M56" s="15"/>
      <c r="N56" s="15"/>
      <c r="O56" s="15"/>
      <c r="P56" s="15"/>
      <c r="Q56" s="33"/>
      <c r="R56" s="35"/>
      <c r="S56" s="34"/>
      <c r="T56" s="34"/>
      <c r="U56" s="32"/>
    </row>
    <row r="57" spans="1:21" x14ac:dyDescent="0.25">
      <c r="A57" s="40">
        <v>4800.01</v>
      </c>
      <c r="B57" s="44">
        <f t="shared" si="0"/>
        <v>0.48000100000000001</v>
      </c>
      <c r="C57" s="7">
        <v>0</v>
      </c>
      <c r="D57" s="2">
        <v>0</v>
      </c>
      <c r="E57" s="2">
        <f t="shared" si="1"/>
        <v>0</v>
      </c>
      <c r="F57" s="7">
        <f t="shared" si="2"/>
        <v>0</v>
      </c>
      <c r="G57" s="2">
        <f t="shared" si="3"/>
        <v>0</v>
      </c>
      <c r="H57" s="7">
        <v>0</v>
      </c>
      <c r="I57" s="7">
        <f t="shared" si="4"/>
        <v>0</v>
      </c>
      <c r="J57" s="7">
        <f t="shared" si="5"/>
        <v>0</v>
      </c>
      <c r="K57" s="40">
        <f t="shared" si="6"/>
        <v>0</v>
      </c>
      <c r="L57" s="32"/>
      <c r="M57" s="15"/>
      <c r="N57" s="15"/>
      <c r="O57" s="15"/>
      <c r="P57" s="15"/>
      <c r="Q57" s="33"/>
      <c r="R57" s="35"/>
      <c r="S57" s="34"/>
      <c r="T57" s="34"/>
      <c r="U57" s="32"/>
    </row>
    <row r="58" spans="1:21" x14ac:dyDescent="0.25">
      <c r="A58" s="40">
        <v>4900.01</v>
      </c>
      <c r="B58" s="44">
        <f t="shared" si="0"/>
        <v>0.49000100000000002</v>
      </c>
      <c r="C58" s="7">
        <v>0</v>
      </c>
      <c r="D58" s="2">
        <v>0</v>
      </c>
      <c r="E58" s="2">
        <f t="shared" si="1"/>
        <v>0</v>
      </c>
      <c r="F58" s="7">
        <f t="shared" si="2"/>
        <v>0</v>
      </c>
      <c r="G58" s="2">
        <f t="shared" si="3"/>
        <v>0</v>
      </c>
      <c r="H58" s="7">
        <v>0</v>
      </c>
      <c r="I58" s="7">
        <f t="shared" si="4"/>
        <v>0</v>
      </c>
      <c r="J58" s="7">
        <f t="shared" si="5"/>
        <v>0</v>
      </c>
      <c r="K58" s="40">
        <f t="shared" si="6"/>
        <v>0</v>
      </c>
      <c r="L58" s="32"/>
      <c r="M58" s="15"/>
      <c r="N58" s="15"/>
      <c r="O58" s="15"/>
      <c r="P58" s="15"/>
      <c r="Q58" s="33"/>
      <c r="R58" s="35"/>
      <c r="S58" s="34"/>
      <c r="T58" s="34"/>
      <c r="U58" s="32"/>
    </row>
    <row r="59" spans="1:21" x14ac:dyDescent="0.25">
      <c r="A59" s="40">
        <v>5000.01</v>
      </c>
      <c r="B59" s="44">
        <f t="shared" si="0"/>
        <v>0.50000100000000003</v>
      </c>
      <c r="C59" s="7">
        <v>0</v>
      </c>
      <c r="D59" s="2">
        <v>0</v>
      </c>
      <c r="E59" s="2">
        <f t="shared" si="1"/>
        <v>0</v>
      </c>
      <c r="F59" s="7">
        <f t="shared" si="2"/>
        <v>0</v>
      </c>
      <c r="G59" s="2">
        <f t="shared" si="3"/>
        <v>0</v>
      </c>
      <c r="H59" s="7">
        <v>0</v>
      </c>
      <c r="I59" s="7">
        <f t="shared" si="4"/>
        <v>0</v>
      </c>
      <c r="J59" s="7">
        <f t="shared" si="5"/>
        <v>0</v>
      </c>
      <c r="K59" s="40">
        <f t="shared" si="6"/>
        <v>0</v>
      </c>
      <c r="L59" s="32"/>
      <c r="M59" s="15"/>
      <c r="N59" s="15"/>
      <c r="O59" s="15"/>
      <c r="P59" s="15"/>
      <c r="Q59" s="33"/>
      <c r="R59" s="35"/>
      <c r="S59" s="34"/>
      <c r="T59" s="34"/>
      <c r="U59" s="32"/>
    </row>
    <row r="60" spans="1:21" x14ac:dyDescent="0.25">
      <c r="A60" s="40">
        <v>5100.01</v>
      </c>
      <c r="B60" s="44">
        <f t="shared" si="0"/>
        <v>0.51000100000000004</v>
      </c>
      <c r="C60" s="7">
        <v>0</v>
      </c>
      <c r="D60" s="2">
        <v>0</v>
      </c>
      <c r="E60" s="2">
        <f t="shared" si="1"/>
        <v>0</v>
      </c>
      <c r="F60" s="7">
        <f t="shared" si="2"/>
        <v>0</v>
      </c>
      <c r="G60" s="2">
        <f t="shared" si="3"/>
        <v>0</v>
      </c>
      <c r="H60" s="7">
        <v>0</v>
      </c>
      <c r="I60" s="7">
        <f t="shared" si="4"/>
        <v>0</v>
      </c>
      <c r="J60" s="7">
        <f t="shared" si="5"/>
        <v>0</v>
      </c>
      <c r="K60" s="40">
        <f t="shared" si="6"/>
        <v>0</v>
      </c>
      <c r="L60" s="32"/>
      <c r="M60" s="15"/>
      <c r="N60" s="15"/>
      <c r="O60" s="15"/>
      <c r="P60" s="15"/>
      <c r="Q60" s="33"/>
      <c r="R60" s="35"/>
      <c r="S60" s="34"/>
      <c r="T60" s="34"/>
      <c r="U60" s="32"/>
    </row>
    <row r="61" spans="1:21" x14ac:dyDescent="0.25">
      <c r="A61" s="40">
        <v>5200.01</v>
      </c>
      <c r="B61" s="44">
        <f t="shared" si="0"/>
        <v>0.52000100000000005</v>
      </c>
      <c r="C61" s="7">
        <v>0</v>
      </c>
      <c r="D61" s="2">
        <v>0</v>
      </c>
      <c r="E61" s="2">
        <f t="shared" si="1"/>
        <v>0</v>
      </c>
      <c r="F61" s="7">
        <f t="shared" si="2"/>
        <v>0</v>
      </c>
      <c r="G61" s="2">
        <f t="shared" si="3"/>
        <v>0</v>
      </c>
      <c r="H61" s="7">
        <v>0</v>
      </c>
      <c r="I61" s="7">
        <f t="shared" si="4"/>
        <v>0</v>
      </c>
      <c r="J61" s="7">
        <f t="shared" si="5"/>
        <v>0</v>
      </c>
      <c r="K61" s="40">
        <f t="shared" si="6"/>
        <v>0</v>
      </c>
      <c r="L61" s="32"/>
      <c r="M61" s="15"/>
      <c r="N61" s="15"/>
      <c r="O61" s="15"/>
      <c r="P61" s="15"/>
      <c r="Q61" s="33"/>
      <c r="R61" s="35"/>
      <c r="S61" s="34"/>
      <c r="T61" s="34"/>
      <c r="U61" s="32"/>
    </row>
    <row r="62" spans="1:21" x14ac:dyDescent="0.25">
      <c r="A62" s="40">
        <v>5300.01</v>
      </c>
      <c r="B62" s="44">
        <f t="shared" si="0"/>
        <v>0.53000100000000006</v>
      </c>
      <c r="C62" s="7">
        <v>0</v>
      </c>
      <c r="D62" s="2">
        <v>0</v>
      </c>
      <c r="E62" s="2">
        <f t="shared" si="1"/>
        <v>0</v>
      </c>
      <c r="F62" s="7">
        <f t="shared" si="2"/>
        <v>0</v>
      </c>
      <c r="G62" s="2">
        <f t="shared" si="3"/>
        <v>0</v>
      </c>
      <c r="H62" s="7">
        <v>0</v>
      </c>
      <c r="I62" s="7">
        <f t="shared" si="4"/>
        <v>0</v>
      </c>
      <c r="J62" s="7">
        <f t="shared" si="5"/>
        <v>0</v>
      </c>
      <c r="K62" s="40">
        <f t="shared" si="6"/>
        <v>0</v>
      </c>
      <c r="L62" s="32"/>
      <c r="M62" s="15"/>
      <c r="N62" s="15"/>
      <c r="O62" s="15"/>
      <c r="P62" s="15"/>
      <c r="Q62" s="33"/>
      <c r="R62" s="35"/>
      <c r="S62" s="34"/>
      <c r="T62" s="34"/>
      <c r="U62" s="32"/>
    </row>
    <row r="63" spans="1:21" x14ac:dyDescent="0.25">
      <c r="A63" s="40">
        <v>5400.01</v>
      </c>
      <c r="B63" s="44">
        <f t="shared" si="0"/>
        <v>0.54000100000000006</v>
      </c>
      <c r="C63" s="7">
        <v>0</v>
      </c>
      <c r="D63" s="2">
        <v>0</v>
      </c>
      <c r="E63" s="2">
        <f t="shared" si="1"/>
        <v>0</v>
      </c>
      <c r="F63" s="7">
        <f t="shared" si="2"/>
        <v>0</v>
      </c>
      <c r="G63" s="2">
        <f t="shared" si="3"/>
        <v>0</v>
      </c>
      <c r="H63" s="7">
        <v>0</v>
      </c>
      <c r="I63" s="7">
        <f t="shared" si="4"/>
        <v>0</v>
      </c>
      <c r="J63" s="7">
        <f t="shared" si="5"/>
        <v>0</v>
      </c>
      <c r="K63" s="40">
        <f t="shared" si="6"/>
        <v>0</v>
      </c>
      <c r="L63" s="32"/>
      <c r="M63" s="15"/>
      <c r="N63" s="15"/>
      <c r="O63" s="15"/>
      <c r="P63" s="15"/>
      <c r="Q63" s="33"/>
      <c r="R63" s="35"/>
      <c r="S63" s="34"/>
      <c r="T63" s="34"/>
      <c r="U63" s="32"/>
    </row>
    <row r="64" spans="1:21" x14ac:dyDescent="0.25">
      <c r="A64" s="40">
        <v>5500.01</v>
      </c>
      <c r="B64" s="44">
        <f t="shared" si="0"/>
        <v>0.55000100000000007</v>
      </c>
      <c r="C64" s="7">
        <v>0</v>
      </c>
      <c r="D64" s="2">
        <v>0</v>
      </c>
      <c r="E64" s="2">
        <f t="shared" si="1"/>
        <v>0</v>
      </c>
      <c r="F64" s="7">
        <f t="shared" si="2"/>
        <v>0</v>
      </c>
      <c r="G64" s="2">
        <f t="shared" si="3"/>
        <v>0</v>
      </c>
      <c r="H64" s="7">
        <v>0</v>
      </c>
      <c r="I64" s="7">
        <f t="shared" si="4"/>
        <v>0</v>
      </c>
      <c r="J64" s="7">
        <f t="shared" si="5"/>
        <v>0</v>
      </c>
      <c r="K64" s="40">
        <f t="shared" si="6"/>
        <v>0</v>
      </c>
      <c r="L64" s="32"/>
      <c r="M64" s="15"/>
      <c r="N64" s="15"/>
      <c r="O64" s="15"/>
      <c r="P64" s="15"/>
      <c r="Q64" s="33"/>
      <c r="R64" s="35"/>
      <c r="S64" s="34"/>
      <c r="T64" s="34"/>
      <c r="U64" s="32"/>
    </row>
    <row r="65" spans="1:21" x14ac:dyDescent="0.25">
      <c r="A65" s="40">
        <v>5600.01</v>
      </c>
      <c r="B65" s="44">
        <f t="shared" si="0"/>
        <v>0.56000099999999997</v>
      </c>
      <c r="C65" s="7">
        <v>0</v>
      </c>
      <c r="D65" s="2">
        <v>0</v>
      </c>
      <c r="E65" s="2">
        <f t="shared" si="1"/>
        <v>0</v>
      </c>
      <c r="F65" s="7">
        <f t="shared" si="2"/>
        <v>0</v>
      </c>
      <c r="G65" s="2">
        <f t="shared" si="3"/>
        <v>0</v>
      </c>
      <c r="H65" s="7">
        <v>0</v>
      </c>
      <c r="I65" s="7">
        <f t="shared" si="4"/>
        <v>0</v>
      </c>
      <c r="J65" s="7">
        <f t="shared" si="5"/>
        <v>0</v>
      </c>
      <c r="K65" s="40">
        <f t="shared" si="6"/>
        <v>0</v>
      </c>
      <c r="L65" s="32"/>
      <c r="M65" s="15"/>
      <c r="N65" s="15"/>
      <c r="O65" s="15"/>
      <c r="P65" s="15"/>
      <c r="Q65" s="33"/>
      <c r="R65" s="35"/>
      <c r="S65" s="34"/>
      <c r="T65" s="34"/>
      <c r="U65" s="32"/>
    </row>
    <row r="66" spans="1:21" x14ac:dyDescent="0.25">
      <c r="A66" s="40">
        <v>5700.01</v>
      </c>
      <c r="B66" s="44">
        <f t="shared" si="0"/>
        <v>0.57000099999999998</v>
      </c>
      <c r="C66" s="7">
        <v>0</v>
      </c>
      <c r="D66" s="2">
        <v>0</v>
      </c>
      <c r="E66" s="2">
        <f t="shared" si="1"/>
        <v>0</v>
      </c>
      <c r="F66" s="7">
        <f t="shared" si="2"/>
        <v>0</v>
      </c>
      <c r="G66" s="2">
        <f t="shared" si="3"/>
        <v>0</v>
      </c>
      <c r="H66" s="7">
        <v>0</v>
      </c>
      <c r="I66" s="7">
        <f t="shared" si="4"/>
        <v>0</v>
      </c>
      <c r="J66" s="7">
        <f t="shared" si="5"/>
        <v>0</v>
      </c>
      <c r="K66" s="40">
        <f t="shared" si="6"/>
        <v>0</v>
      </c>
      <c r="L66" s="32"/>
      <c r="M66" s="15"/>
      <c r="N66" s="15"/>
      <c r="O66" s="15"/>
      <c r="P66" s="15"/>
      <c r="Q66" s="33"/>
      <c r="R66" s="35"/>
      <c r="S66" s="34"/>
      <c r="T66" s="34"/>
      <c r="U66" s="32"/>
    </row>
    <row r="67" spans="1:21" x14ac:dyDescent="0.25">
      <c r="A67" s="40">
        <v>5800.01</v>
      </c>
      <c r="B67" s="44">
        <f t="shared" si="0"/>
        <v>0.58000099999999999</v>
      </c>
      <c r="C67" s="7">
        <v>0</v>
      </c>
      <c r="D67" s="2">
        <v>0</v>
      </c>
      <c r="E67" s="2">
        <f t="shared" si="1"/>
        <v>0</v>
      </c>
      <c r="F67" s="7">
        <f t="shared" si="2"/>
        <v>0</v>
      </c>
      <c r="G67" s="2">
        <f t="shared" si="3"/>
        <v>0</v>
      </c>
      <c r="H67" s="7">
        <v>0</v>
      </c>
      <c r="I67" s="7">
        <f t="shared" si="4"/>
        <v>0</v>
      </c>
      <c r="J67" s="7">
        <f t="shared" si="5"/>
        <v>0</v>
      </c>
      <c r="K67" s="40">
        <f t="shared" si="6"/>
        <v>0</v>
      </c>
      <c r="L67" s="32"/>
      <c r="M67" s="15"/>
      <c r="N67" s="15"/>
      <c r="O67" s="15"/>
      <c r="P67" s="15"/>
      <c r="Q67" s="33"/>
      <c r="R67" s="35"/>
      <c r="S67" s="34"/>
      <c r="T67" s="34"/>
      <c r="U67" s="32"/>
    </row>
    <row r="68" spans="1:21" x14ac:dyDescent="0.25">
      <c r="A68" s="40">
        <v>5900.01</v>
      </c>
      <c r="B68" s="44">
        <f t="shared" si="0"/>
        <v>0.590001</v>
      </c>
      <c r="C68" s="7">
        <v>0</v>
      </c>
      <c r="D68" s="2">
        <v>0</v>
      </c>
      <c r="E68" s="2">
        <f t="shared" si="1"/>
        <v>0</v>
      </c>
      <c r="F68" s="7">
        <f t="shared" si="2"/>
        <v>0</v>
      </c>
      <c r="G68" s="2">
        <f t="shared" si="3"/>
        <v>0</v>
      </c>
      <c r="H68" s="7">
        <v>0</v>
      </c>
      <c r="I68" s="7">
        <f t="shared" si="4"/>
        <v>0</v>
      </c>
      <c r="J68" s="7">
        <f t="shared" si="5"/>
        <v>0</v>
      </c>
      <c r="K68" s="40">
        <f t="shared" si="6"/>
        <v>0</v>
      </c>
      <c r="L68" s="32"/>
      <c r="M68" s="15"/>
      <c r="N68" s="15"/>
      <c r="O68" s="15"/>
      <c r="P68" s="15"/>
      <c r="Q68" s="33"/>
      <c r="R68" s="35"/>
      <c r="S68" s="34"/>
      <c r="T68" s="34"/>
      <c r="U68" s="32"/>
    </row>
    <row r="69" spans="1:21" x14ac:dyDescent="0.25">
      <c r="A69" s="40">
        <v>6000.01</v>
      </c>
      <c r="B69" s="44">
        <f t="shared" si="0"/>
        <v>0.60000100000000001</v>
      </c>
      <c r="C69" s="7">
        <v>0</v>
      </c>
      <c r="D69" s="2">
        <v>0</v>
      </c>
      <c r="E69" s="2">
        <f t="shared" si="1"/>
        <v>0</v>
      </c>
      <c r="F69" s="7">
        <f t="shared" si="2"/>
        <v>0</v>
      </c>
      <c r="G69" s="2">
        <f t="shared" si="3"/>
        <v>0</v>
      </c>
      <c r="H69" s="7">
        <v>0</v>
      </c>
      <c r="I69" s="7">
        <f t="shared" si="4"/>
        <v>0</v>
      </c>
      <c r="J69" s="7">
        <f t="shared" si="5"/>
        <v>0</v>
      </c>
      <c r="K69" s="40">
        <f t="shared" si="6"/>
        <v>0</v>
      </c>
      <c r="L69" s="32"/>
      <c r="M69" s="15"/>
      <c r="N69" s="15"/>
      <c r="O69" s="15"/>
      <c r="P69" s="15"/>
      <c r="Q69" s="33"/>
      <c r="R69" s="35"/>
      <c r="S69" s="34"/>
      <c r="T69" s="34"/>
      <c r="U69" s="32"/>
    </row>
    <row r="70" spans="1:21" x14ac:dyDescent="0.25">
      <c r="A70" s="40">
        <v>6100.01</v>
      </c>
      <c r="B70" s="44">
        <f t="shared" si="0"/>
        <v>0.61000100000000002</v>
      </c>
      <c r="C70" s="7">
        <v>0</v>
      </c>
      <c r="D70" s="2">
        <v>0</v>
      </c>
      <c r="E70" s="2">
        <f t="shared" si="1"/>
        <v>0</v>
      </c>
      <c r="F70" s="7">
        <f t="shared" si="2"/>
        <v>0</v>
      </c>
      <c r="G70" s="2">
        <f t="shared" si="3"/>
        <v>0</v>
      </c>
      <c r="H70" s="7">
        <v>0</v>
      </c>
      <c r="I70" s="7">
        <f t="shared" si="4"/>
        <v>0</v>
      </c>
      <c r="J70" s="7">
        <f t="shared" si="5"/>
        <v>0</v>
      </c>
      <c r="K70" s="40">
        <f t="shared" si="6"/>
        <v>0</v>
      </c>
      <c r="L70" s="32"/>
      <c r="M70" s="15"/>
      <c r="N70" s="15"/>
      <c r="O70" s="15"/>
      <c r="P70" s="15"/>
      <c r="Q70" s="33"/>
      <c r="R70" s="35"/>
      <c r="S70" s="34"/>
      <c r="T70" s="34"/>
      <c r="U70" s="32"/>
    </row>
    <row r="71" spans="1:21" x14ac:dyDescent="0.25">
      <c r="A71" s="40">
        <v>6200.01</v>
      </c>
      <c r="B71" s="44">
        <f t="shared" si="0"/>
        <v>0.62000100000000002</v>
      </c>
      <c r="C71" s="7">
        <v>0</v>
      </c>
      <c r="D71" s="2">
        <v>0</v>
      </c>
      <c r="E71" s="2">
        <f t="shared" si="1"/>
        <v>0</v>
      </c>
      <c r="F71" s="7">
        <f t="shared" si="2"/>
        <v>0</v>
      </c>
      <c r="G71" s="2">
        <f t="shared" si="3"/>
        <v>0</v>
      </c>
      <c r="H71" s="7">
        <v>0</v>
      </c>
      <c r="I71" s="7">
        <f t="shared" si="4"/>
        <v>0</v>
      </c>
      <c r="J71" s="7">
        <f t="shared" si="5"/>
        <v>0</v>
      </c>
      <c r="K71" s="40">
        <f t="shared" si="6"/>
        <v>0</v>
      </c>
      <c r="L71" s="32"/>
      <c r="M71" s="15"/>
      <c r="N71" s="15"/>
      <c r="O71" s="15"/>
      <c r="P71" s="15"/>
      <c r="Q71" s="33"/>
      <c r="R71" s="35"/>
      <c r="S71" s="34"/>
      <c r="T71" s="34"/>
      <c r="U71" s="32"/>
    </row>
    <row r="72" spans="1:21" x14ac:dyDescent="0.25">
      <c r="A72" s="40">
        <v>6300.01</v>
      </c>
      <c r="B72" s="44">
        <f t="shared" si="0"/>
        <v>0.63000100000000003</v>
      </c>
      <c r="C72" s="7">
        <v>0</v>
      </c>
      <c r="D72" s="2">
        <v>0</v>
      </c>
      <c r="E72" s="2">
        <f t="shared" si="1"/>
        <v>0</v>
      </c>
      <c r="F72" s="7">
        <f t="shared" si="2"/>
        <v>0</v>
      </c>
      <c r="G72" s="2">
        <f t="shared" si="3"/>
        <v>0</v>
      </c>
      <c r="H72" s="7">
        <v>0</v>
      </c>
      <c r="I72" s="7">
        <f t="shared" si="4"/>
        <v>0</v>
      </c>
      <c r="J72" s="7">
        <f t="shared" si="5"/>
        <v>0</v>
      </c>
      <c r="K72" s="40">
        <f t="shared" si="6"/>
        <v>0</v>
      </c>
      <c r="L72" s="32"/>
      <c r="M72" s="15"/>
      <c r="N72" s="15"/>
      <c r="O72" s="15"/>
      <c r="P72" s="15"/>
      <c r="Q72" s="33"/>
      <c r="R72" s="35"/>
      <c r="S72" s="34"/>
      <c r="T72" s="34"/>
      <c r="U72" s="32"/>
    </row>
    <row r="73" spans="1:21" x14ac:dyDescent="0.25">
      <c r="A73" s="40">
        <v>6400.01</v>
      </c>
      <c r="B73" s="44">
        <f t="shared" si="0"/>
        <v>0.64000100000000004</v>
      </c>
      <c r="C73" s="7">
        <v>0</v>
      </c>
      <c r="D73" s="2">
        <v>0</v>
      </c>
      <c r="E73" s="2">
        <f t="shared" si="1"/>
        <v>0</v>
      </c>
      <c r="F73" s="7">
        <f t="shared" si="2"/>
        <v>0</v>
      </c>
      <c r="G73" s="2">
        <f t="shared" si="3"/>
        <v>0</v>
      </c>
      <c r="H73" s="7">
        <v>0</v>
      </c>
      <c r="I73" s="7">
        <f t="shared" si="4"/>
        <v>0</v>
      </c>
      <c r="J73" s="7">
        <f t="shared" si="5"/>
        <v>0</v>
      </c>
      <c r="K73" s="40">
        <f t="shared" si="6"/>
        <v>0</v>
      </c>
      <c r="L73" s="32"/>
      <c r="M73" s="15"/>
      <c r="N73" s="15"/>
      <c r="O73" s="15"/>
      <c r="P73" s="15"/>
      <c r="Q73" s="33"/>
      <c r="R73" s="35"/>
      <c r="S73" s="34"/>
      <c r="T73" s="34"/>
      <c r="U73" s="32"/>
    </row>
    <row r="74" spans="1:21" x14ac:dyDescent="0.25">
      <c r="A74" s="40">
        <v>6500.01</v>
      </c>
      <c r="B74" s="44">
        <f t="shared" si="0"/>
        <v>0.65000100000000005</v>
      </c>
      <c r="C74" s="7">
        <v>0</v>
      </c>
      <c r="D74" s="2">
        <v>0</v>
      </c>
      <c r="E74" s="2">
        <f t="shared" si="1"/>
        <v>0</v>
      </c>
      <c r="F74" s="7">
        <f t="shared" si="2"/>
        <v>0</v>
      </c>
      <c r="G74" s="2">
        <f t="shared" si="3"/>
        <v>0</v>
      </c>
      <c r="H74" s="7">
        <v>0</v>
      </c>
      <c r="I74" s="7">
        <f t="shared" si="4"/>
        <v>0</v>
      </c>
      <c r="J74" s="7">
        <f t="shared" si="5"/>
        <v>0</v>
      </c>
      <c r="K74" s="40">
        <f t="shared" si="6"/>
        <v>0</v>
      </c>
      <c r="L74" s="32"/>
      <c r="M74" s="15"/>
      <c r="N74" s="15"/>
      <c r="O74" s="15"/>
      <c r="P74" s="15"/>
      <c r="Q74" s="33"/>
      <c r="R74" s="35"/>
      <c r="S74" s="34"/>
      <c r="T74" s="34"/>
      <c r="U74" s="32"/>
    </row>
    <row r="75" spans="1:21" x14ac:dyDescent="0.25">
      <c r="A75" s="40">
        <v>6600.01</v>
      </c>
      <c r="B75" s="44">
        <f t="shared" ref="B75:B109" si="7">A75/10000</f>
        <v>0.66000100000000006</v>
      </c>
      <c r="C75" s="7">
        <v>0</v>
      </c>
      <c r="D75" s="2">
        <v>0</v>
      </c>
      <c r="E75" s="2">
        <f t="shared" ref="E75:E109" si="8">C75+D75</f>
        <v>0</v>
      </c>
      <c r="F75" s="7">
        <f t="shared" ref="F75:F109" si="9">E75/0.00000001</f>
        <v>0</v>
      </c>
      <c r="G75" s="2">
        <f t="shared" ref="G75:G109" si="10">F75*C$5/C$2</f>
        <v>0</v>
      </c>
      <c r="H75" s="7">
        <v>0</v>
      </c>
      <c r="I75" s="7">
        <f t="shared" ref="I75:I109" si="11">H75/100000000</f>
        <v>0</v>
      </c>
      <c r="J75" s="7">
        <f t="shared" ref="J75:J109" si="12">H75*C$5/C$2</f>
        <v>0</v>
      </c>
      <c r="K75" s="40">
        <f t="shared" ref="K75:K109" si="13">J75*1000000</f>
        <v>0</v>
      </c>
      <c r="L75" s="32"/>
      <c r="M75" s="15"/>
      <c r="N75" s="15"/>
      <c r="O75" s="15"/>
      <c r="P75" s="15"/>
      <c r="Q75" s="33"/>
      <c r="R75" s="35"/>
      <c r="S75" s="34"/>
      <c r="T75" s="34"/>
      <c r="U75" s="32"/>
    </row>
    <row r="76" spans="1:21" x14ac:dyDescent="0.25">
      <c r="A76" s="40">
        <v>6700.01</v>
      </c>
      <c r="B76" s="44">
        <f t="shared" si="7"/>
        <v>0.67000100000000007</v>
      </c>
      <c r="C76" s="7">
        <v>0</v>
      </c>
      <c r="D76" s="2">
        <v>0</v>
      </c>
      <c r="E76" s="2">
        <f t="shared" si="8"/>
        <v>0</v>
      </c>
      <c r="F76" s="7">
        <f t="shared" si="9"/>
        <v>0</v>
      </c>
      <c r="G76" s="2">
        <f t="shared" si="10"/>
        <v>0</v>
      </c>
      <c r="H76" s="7">
        <v>0</v>
      </c>
      <c r="I76" s="7">
        <f t="shared" si="11"/>
        <v>0</v>
      </c>
      <c r="J76" s="7">
        <f t="shared" si="12"/>
        <v>0</v>
      </c>
      <c r="K76" s="40">
        <f t="shared" si="13"/>
        <v>0</v>
      </c>
      <c r="L76" s="32"/>
      <c r="M76" s="15"/>
      <c r="N76" s="15"/>
      <c r="O76" s="15"/>
      <c r="P76" s="15"/>
      <c r="Q76" s="33"/>
      <c r="R76" s="35"/>
      <c r="S76" s="34"/>
      <c r="T76" s="34"/>
      <c r="U76" s="32"/>
    </row>
    <row r="77" spans="1:21" x14ac:dyDescent="0.25">
      <c r="A77" s="40">
        <v>6800.01</v>
      </c>
      <c r="B77" s="44">
        <f t="shared" si="7"/>
        <v>0.68000099999999997</v>
      </c>
      <c r="C77" s="7">
        <v>0</v>
      </c>
      <c r="D77" s="2">
        <v>0</v>
      </c>
      <c r="E77" s="2">
        <f t="shared" si="8"/>
        <v>0</v>
      </c>
      <c r="F77" s="7">
        <f t="shared" si="9"/>
        <v>0</v>
      </c>
      <c r="G77" s="2">
        <f t="shared" si="10"/>
        <v>0</v>
      </c>
      <c r="H77" s="7">
        <v>0</v>
      </c>
      <c r="I77" s="7">
        <f t="shared" si="11"/>
        <v>0</v>
      </c>
      <c r="J77" s="7">
        <f t="shared" si="12"/>
        <v>0</v>
      </c>
      <c r="K77" s="40">
        <f t="shared" si="13"/>
        <v>0</v>
      </c>
      <c r="L77" s="32"/>
      <c r="M77" s="15"/>
      <c r="N77" s="15"/>
      <c r="O77" s="15"/>
      <c r="P77" s="15"/>
      <c r="Q77" s="33"/>
      <c r="R77" s="35"/>
      <c r="S77" s="34"/>
      <c r="T77" s="34"/>
      <c r="U77" s="32"/>
    </row>
    <row r="78" spans="1:21" x14ac:dyDescent="0.25">
      <c r="A78" s="40">
        <v>6900.01</v>
      </c>
      <c r="B78" s="44">
        <f t="shared" si="7"/>
        <v>0.69000099999999998</v>
      </c>
      <c r="C78" s="7">
        <v>0</v>
      </c>
      <c r="D78" s="2">
        <v>0</v>
      </c>
      <c r="E78" s="2">
        <f t="shared" si="8"/>
        <v>0</v>
      </c>
      <c r="F78" s="7">
        <f t="shared" si="9"/>
        <v>0</v>
      </c>
      <c r="G78" s="2">
        <f t="shared" si="10"/>
        <v>0</v>
      </c>
      <c r="H78" s="7">
        <v>0</v>
      </c>
      <c r="I78" s="7">
        <f t="shared" si="11"/>
        <v>0</v>
      </c>
      <c r="J78" s="7">
        <f t="shared" si="12"/>
        <v>0</v>
      </c>
      <c r="K78" s="40">
        <f t="shared" si="13"/>
        <v>0</v>
      </c>
      <c r="L78" s="32"/>
      <c r="M78" s="15"/>
      <c r="N78" s="15"/>
      <c r="O78" s="15"/>
      <c r="P78" s="15"/>
      <c r="Q78" s="33"/>
      <c r="R78" s="35"/>
      <c r="S78" s="34"/>
      <c r="T78" s="34"/>
      <c r="U78" s="32"/>
    </row>
    <row r="79" spans="1:21" x14ac:dyDescent="0.25">
      <c r="A79" s="40">
        <v>7000.01</v>
      </c>
      <c r="B79" s="44">
        <f t="shared" si="7"/>
        <v>0.70000099999999998</v>
      </c>
      <c r="C79" s="7">
        <v>0</v>
      </c>
      <c r="D79" s="2">
        <v>0</v>
      </c>
      <c r="E79" s="2">
        <f t="shared" si="8"/>
        <v>0</v>
      </c>
      <c r="F79" s="7">
        <f t="shared" si="9"/>
        <v>0</v>
      </c>
      <c r="G79" s="2">
        <f t="shared" si="10"/>
        <v>0</v>
      </c>
      <c r="H79" s="7">
        <v>0</v>
      </c>
      <c r="I79" s="7">
        <f t="shared" si="11"/>
        <v>0</v>
      </c>
      <c r="J79" s="7">
        <f t="shared" si="12"/>
        <v>0</v>
      </c>
      <c r="K79" s="40">
        <f t="shared" si="13"/>
        <v>0</v>
      </c>
      <c r="L79" s="32"/>
      <c r="M79" s="15"/>
      <c r="N79" s="15"/>
      <c r="O79" s="15"/>
      <c r="P79" s="15"/>
      <c r="Q79" s="33"/>
      <c r="R79" s="35"/>
      <c r="S79" s="34"/>
      <c r="T79" s="34"/>
      <c r="U79" s="32"/>
    </row>
    <row r="80" spans="1:21" x14ac:dyDescent="0.25">
      <c r="A80" s="40">
        <v>7100.01</v>
      </c>
      <c r="B80" s="44">
        <f t="shared" si="7"/>
        <v>0.71000099999999999</v>
      </c>
      <c r="C80" s="7">
        <v>0</v>
      </c>
      <c r="D80" s="2">
        <v>0</v>
      </c>
      <c r="E80" s="2">
        <f t="shared" si="8"/>
        <v>0</v>
      </c>
      <c r="F80" s="7">
        <f t="shared" si="9"/>
        <v>0</v>
      </c>
      <c r="G80" s="2">
        <f t="shared" si="10"/>
        <v>0</v>
      </c>
      <c r="H80" s="7">
        <v>0</v>
      </c>
      <c r="I80" s="7">
        <f t="shared" si="11"/>
        <v>0</v>
      </c>
      <c r="J80" s="7">
        <f t="shared" si="12"/>
        <v>0</v>
      </c>
      <c r="K80" s="40">
        <f t="shared" si="13"/>
        <v>0</v>
      </c>
      <c r="L80" s="32"/>
      <c r="M80" s="15"/>
      <c r="N80" s="15"/>
      <c r="O80" s="15"/>
      <c r="P80" s="15"/>
      <c r="Q80" s="33"/>
      <c r="R80" s="35"/>
      <c r="S80" s="34"/>
      <c r="T80" s="34"/>
      <c r="U80" s="32"/>
    </row>
    <row r="81" spans="1:21" x14ac:dyDescent="0.25">
      <c r="A81" s="40">
        <v>7200.01</v>
      </c>
      <c r="B81" s="44">
        <f t="shared" si="7"/>
        <v>0.720001</v>
      </c>
      <c r="C81" s="7">
        <v>0</v>
      </c>
      <c r="D81" s="2">
        <v>0</v>
      </c>
      <c r="E81" s="2">
        <f t="shared" si="8"/>
        <v>0</v>
      </c>
      <c r="F81" s="7">
        <f t="shared" si="9"/>
        <v>0</v>
      </c>
      <c r="G81" s="2">
        <f t="shared" si="10"/>
        <v>0</v>
      </c>
      <c r="H81" s="7">
        <v>0</v>
      </c>
      <c r="I81" s="7">
        <f t="shared" si="11"/>
        <v>0</v>
      </c>
      <c r="J81" s="7">
        <f t="shared" si="12"/>
        <v>0</v>
      </c>
      <c r="K81" s="40">
        <f t="shared" si="13"/>
        <v>0</v>
      </c>
      <c r="L81" s="32"/>
      <c r="M81" s="15"/>
      <c r="N81" s="15"/>
      <c r="O81" s="15"/>
      <c r="P81" s="15"/>
      <c r="Q81" s="33"/>
      <c r="R81" s="35"/>
      <c r="S81" s="34"/>
      <c r="T81" s="34"/>
      <c r="U81" s="32"/>
    </row>
    <row r="82" spans="1:21" x14ac:dyDescent="0.25">
      <c r="A82" s="40">
        <v>7300.01</v>
      </c>
      <c r="B82" s="44">
        <f t="shared" si="7"/>
        <v>0.73000100000000001</v>
      </c>
      <c r="C82" s="7">
        <v>0</v>
      </c>
      <c r="D82" s="2">
        <v>0</v>
      </c>
      <c r="E82" s="2">
        <f t="shared" si="8"/>
        <v>0</v>
      </c>
      <c r="F82" s="7">
        <f t="shared" si="9"/>
        <v>0</v>
      </c>
      <c r="G82" s="2">
        <f t="shared" si="10"/>
        <v>0</v>
      </c>
      <c r="H82" s="7">
        <v>0</v>
      </c>
      <c r="I82" s="7">
        <f t="shared" si="11"/>
        <v>0</v>
      </c>
      <c r="J82" s="7">
        <f t="shared" si="12"/>
        <v>0</v>
      </c>
      <c r="K82" s="40">
        <f t="shared" si="13"/>
        <v>0</v>
      </c>
      <c r="L82" s="32"/>
      <c r="M82" s="15"/>
      <c r="N82" s="15"/>
      <c r="O82" s="15"/>
      <c r="P82" s="15"/>
      <c r="Q82" s="33"/>
      <c r="R82" s="35"/>
      <c r="S82" s="34"/>
      <c r="T82" s="34"/>
      <c r="U82" s="32"/>
    </row>
    <row r="83" spans="1:21" x14ac:dyDescent="0.25">
      <c r="A83" s="40">
        <v>7400.01</v>
      </c>
      <c r="B83" s="44">
        <f t="shared" si="7"/>
        <v>0.74000100000000002</v>
      </c>
      <c r="C83" s="7">
        <v>0</v>
      </c>
      <c r="D83" s="2">
        <v>0</v>
      </c>
      <c r="E83" s="2">
        <f t="shared" si="8"/>
        <v>0</v>
      </c>
      <c r="F83" s="7">
        <f t="shared" si="9"/>
        <v>0</v>
      </c>
      <c r="G83" s="2">
        <f t="shared" si="10"/>
        <v>0</v>
      </c>
      <c r="H83" s="7">
        <v>0</v>
      </c>
      <c r="I83" s="7">
        <f t="shared" si="11"/>
        <v>0</v>
      </c>
      <c r="J83" s="7">
        <f t="shared" si="12"/>
        <v>0</v>
      </c>
      <c r="K83" s="40">
        <f t="shared" si="13"/>
        <v>0</v>
      </c>
      <c r="L83" s="32"/>
      <c r="M83" s="15"/>
      <c r="N83" s="15"/>
      <c r="O83" s="15"/>
      <c r="P83" s="15"/>
      <c r="Q83" s="33"/>
      <c r="R83" s="35"/>
      <c r="S83" s="34"/>
      <c r="T83" s="34"/>
      <c r="U83" s="32"/>
    </row>
    <row r="84" spans="1:21" x14ac:dyDescent="0.25">
      <c r="A84" s="40">
        <v>7500.01</v>
      </c>
      <c r="B84" s="44">
        <f t="shared" si="7"/>
        <v>0.75000100000000003</v>
      </c>
      <c r="C84" s="7">
        <v>0</v>
      </c>
      <c r="D84" s="2">
        <v>0</v>
      </c>
      <c r="E84" s="2">
        <f t="shared" si="8"/>
        <v>0</v>
      </c>
      <c r="F84" s="7">
        <f t="shared" si="9"/>
        <v>0</v>
      </c>
      <c r="G84" s="2">
        <f t="shared" si="10"/>
        <v>0</v>
      </c>
      <c r="H84" s="7">
        <v>0</v>
      </c>
      <c r="I84" s="7">
        <f t="shared" si="11"/>
        <v>0</v>
      </c>
      <c r="J84" s="7">
        <f t="shared" si="12"/>
        <v>0</v>
      </c>
      <c r="K84" s="40">
        <f t="shared" si="13"/>
        <v>0</v>
      </c>
      <c r="L84" s="32"/>
      <c r="M84" s="15"/>
      <c r="N84" s="15"/>
      <c r="O84" s="15"/>
      <c r="P84" s="15"/>
      <c r="Q84" s="33"/>
      <c r="R84" s="35"/>
      <c r="S84" s="34"/>
      <c r="T84" s="34"/>
      <c r="U84" s="32"/>
    </row>
    <row r="85" spans="1:21" x14ac:dyDescent="0.25">
      <c r="A85" s="40">
        <v>7600.01</v>
      </c>
      <c r="B85" s="44">
        <f t="shared" si="7"/>
        <v>0.76000100000000004</v>
      </c>
      <c r="C85" s="7">
        <v>0</v>
      </c>
      <c r="D85" s="2">
        <v>0</v>
      </c>
      <c r="E85" s="2">
        <f t="shared" si="8"/>
        <v>0</v>
      </c>
      <c r="F85" s="7">
        <f t="shared" si="9"/>
        <v>0</v>
      </c>
      <c r="G85" s="2">
        <f t="shared" si="10"/>
        <v>0</v>
      </c>
      <c r="H85" s="7">
        <v>0</v>
      </c>
      <c r="I85" s="7">
        <f t="shared" si="11"/>
        <v>0</v>
      </c>
      <c r="J85" s="7">
        <f t="shared" si="12"/>
        <v>0</v>
      </c>
      <c r="K85" s="40">
        <f t="shared" si="13"/>
        <v>0</v>
      </c>
      <c r="L85" s="32"/>
      <c r="M85" s="15"/>
      <c r="N85" s="15"/>
      <c r="O85" s="15"/>
      <c r="P85" s="15"/>
      <c r="Q85" s="33"/>
      <c r="R85" s="35"/>
      <c r="S85" s="34"/>
      <c r="T85" s="34"/>
      <c r="U85" s="32"/>
    </row>
    <row r="86" spans="1:21" x14ac:dyDescent="0.25">
      <c r="A86" s="40">
        <v>7700.01</v>
      </c>
      <c r="B86" s="44">
        <f t="shared" si="7"/>
        <v>0.77000100000000005</v>
      </c>
      <c r="C86" s="7">
        <v>0</v>
      </c>
      <c r="D86" s="2">
        <v>0</v>
      </c>
      <c r="E86" s="2">
        <f t="shared" si="8"/>
        <v>0</v>
      </c>
      <c r="F86" s="7">
        <f t="shared" si="9"/>
        <v>0</v>
      </c>
      <c r="G86" s="2">
        <f t="shared" si="10"/>
        <v>0</v>
      </c>
      <c r="H86" s="7">
        <v>0</v>
      </c>
      <c r="I86" s="7">
        <f t="shared" si="11"/>
        <v>0</v>
      </c>
      <c r="J86" s="7">
        <f t="shared" si="12"/>
        <v>0</v>
      </c>
      <c r="K86" s="40">
        <f t="shared" si="13"/>
        <v>0</v>
      </c>
      <c r="L86" s="32"/>
      <c r="M86" s="15"/>
      <c r="N86" s="15"/>
      <c r="O86" s="15"/>
      <c r="P86" s="15"/>
      <c r="Q86" s="33"/>
      <c r="R86" s="35"/>
      <c r="S86" s="34"/>
      <c r="T86" s="34"/>
      <c r="U86" s="32"/>
    </row>
    <row r="87" spans="1:21" x14ac:dyDescent="0.25">
      <c r="A87" s="40">
        <v>7800.01</v>
      </c>
      <c r="B87" s="44">
        <f t="shared" si="7"/>
        <v>0.78000100000000006</v>
      </c>
      <c r="C87" s="7">
        <v>0</v>
      </c>
      <c r="D87" s="2">
        <v>0</v>
      </c>
      <c r="E87" s="2">
        <f t="shared" si="8"/>
        <v>0</v>
      </c>
      <c r="F87" s="7">
        <f t="shared" si="9"/>
        <v>0</v>
      </c>
      <c r="G87" s="2">
        <f t="shared" si="10"/>
        <v>0</v>
      </c>
      <c r="H87" s="7">
        <v>0</v>
      </c>
      <c r="I87" s="7">
        <f t="shared" si="11"/>
        <v>0</v>
      </c>
      <c r="J87" s="7">
        <f t="shared" si="12"/>
        <v>0</v>
      </c>
      <c r="K87" s="40">
        <f t="shared" si="13"/>
        <v>0</v>
      </c>
      <c r="L87" s="32"/>
      <c r="M87" s="15"/>
      <c r="N87" s="15"/>
      <c r="O87" s="15"/>
      <c r="P87" s="15"/>
      <c r="Q87" s="33"/>
      <c r="R87" s="35"/>
      <c r="S87" s="34"/>
      <c r="T87" s="34"/>
      <c r="U87" s="32"/>
    </row>
    <row r="88" spans="1:21" x14ac:dyDescent="0.25">
      <c r="A88" s="40">
        <v>7900.01</v>
      </c>
      <c r="B88" s="44">
        <f t="shared" si="7"/>
        <v>0.79000100000000006</v>
      </c>
      <c r="C88" s="7">
        <v>0</v>
      </c>
      <c r="D88" s="2">
        <v>0</v>
      </c>
      <c r="E88" s="2">
        <f t="shared" si="8"/>
        <v>0</v>
      </c>
      <c r="F88" s="7">
        <f t="shared" si="9"/>
        <v>0</v>
      </c>
      <c r="G88" s="2">
        <f t="shared" si="10"/>
        <v>0</v>
      </c>
      <c r="H88" s="7">
        <v>0</v>
      </c>
      <c r="I88" s="7">
        <f t="shared" si="11"/>
        <v>0</v>
      </c>
      <c r="J88" s="7">
        <f t="shared" si="12"/>
        <v>0</v>
      </c>
      <c r="K88" s="40">
        <f t="shared" si="13"/>
        <v>0</v>
      </c>
      <c r="L88" s="32"/>
      <c r="M88" s="15"/>
      <c r="N88" s="15"/>
      <c r="O88" s="15"/>
      <c r="P88" s="15"/>
      <c r="Q88" s="33"/>
      <c r="R88" s="35"/>
      <c r="S88" s="34"/>
      <c r="T88" s="34"/>
      <c r="U88" s="32"/>
    </row>
    <row r="89" spans="1:21" x14ac:dyDescent="0.25">
      <c r="A89" s="40">
        <v>8000.01</v>
      </c>
      <c r="B89" s="44">
        <f t="shared" si="7"/>
        <v>0.80000100000000007</v>
      </c>
      <c r="C89" s="7">
        <v>0</v>
      </c>
      <c r="D89" s="2">
        <v>0</v>
      </c>
      <c r="E89" s="2">
        <f t="shared" si="8"/>
        <v>0</v>
      </c>
      <c r="F89" s="7">
        <f t="shared" si="9"/>
        <v>0</v>
      </c>
      <c r="G89" s="2">
        <f t="shared" si="10"/>
        <v>0</v>
      </c>
      <c r="H89" s="7">
        <v>0</v>
      </c>
      <c r="I89" s="7">
        <f t="shared" si="11"/>
        <v>0</v>
      </c>
      <c r="J89" s="7">
        <f t="shared" si="12"/>
        <v>0</v>
      </c>
      <c r="K89" s="40">
        <f t="shared" si="13"/>
        <v>0</v>
      </c>
      <c r="L89" s="32"/>
      <c r="M89" s="15"/>
      <c r="N89" s="15"/>
      <c r="O89" s="15"/>
      <c r="P89" s="15"/>
      <c r="Q89" s="33"/>
      <c r="R89" s="35"/>
      <c r="S89" s="34"/>
      <c r="T89" s="34"/>
      <c r="U89" s="32"/>
    </row>
    <row r="90" spans="1:21" x14ac:dyDescent="0.25">
      <c r="A90" s="40">
        <v>8100.01</v>
      </c>
      <c r="B90" s="44">
        <f t="shared" si="7"/>
        <v>0.81000099999999997</v>
      </c>
      <c r="C90" s="7">
        <v>0</v>
      </c>
      <c r="D90" s="2">
        <v>0</v>
      </c>
      <c r="E90" s="2">
        <f t="shared" si="8"/>
        <v>0</v>
      </c>
      <c r="F90" s="7">
        <f t="shared" si="9"/>
        <v>0</v>
      </c>
      <c r="G90" s="2">
        <f t="shared" si="10"/>
        <v>0</v>
      </c>
      <c r="H90" s="7">
        <v>0</v>
      </c>
      <c r="I90" s="7">
        <f t="shared" si="11"/>
        <v>0</v>
      </c>
      <c r="J90" s="7">
        <f t="shared" si="12"/>
        <v>0</v>
      </c>
      <c r="K90" s="40">
        <f t="shared" si="13"/>
        <v>0</v>
      </c>
      <c r="L90" s="32"/>
      <c r="M90" s="15"/>
      <c r="N90" s="15"/>
      <c r="O90" s="15"/>
      <c r="P90" s="15"/>
      <c r="Q90" s="33"/>
      <c r="R90" s="35"/>
      <c r="S90" s="34"/>
      <c r="T90" s="34"/>
      <c r="U90" s="32"/>
    </row>
    <row r="91" spans="1:21" x14ac:dyDescent="0.25">
      <c r="A91" s="40">
        <v>8200.01</v>
      </c>
      <c r="B91" s="44">
        <f t="shared" si="7"/>
        <v>0.82000099999999998</v>
      </c>
      <c r="C91" s="7">
        <v>0</v>
      </c>
      <c r="D91" s="2">
        <v>0</v>
      </c>
      <c r="E91" s="2">
        <f t="shared" si="8"/>
        <v>0</v>
      </c>
      <c r="F91" s="7">
        <f t="shared" si="9"/>
        <v>0</v>
      </c>
      <c r="G91" s="2">
        <f t="shared" si="10"/>
        <v>0</v>
      </c>
      <c r="H91" s="7">
        <v>0</v>
      </c>
      <c r="I91" s="7">
        <f t="shared" si="11"/>
        <v>0</v>
      </c>
      <c r="J91" s="7">
        <f t="shared" si="12"/>
        <v>0</v>
      </c>
      <c r="K91" s="40">
        <f t="shared" si="13"/>
        <v>0</v>
      </c>
      <c r="L91" s="32"/>
      <c r="M91" s="15"/>
      <c r="N91" s="15"/>
      <c r="O91" s="15"/>
      <c r="P91" s="15"/>
      <c r="Q91" s="33"/>
      <c r="R91" s="35"/>
      <c r="S91" s="34"/>
      <c r="T91" s="34"/>
      <c r="U91" s="32"/>
    </row>
    <row r="92" spans="1:21" x14ac:dyDescent="0.25">
      <c r="A92" s="40">
        <v>8300.01</v>
      </c>
      <c r="B92" s="44">
        <f t="shared" si="7"/>
        <v>0.83000099999999999</v>
      </c>
      <c r="C92" s="7">
        <v>0</v>
      </c>
      <c r="D92" s="2">
        <v>0</v>
      </c>
      <c r="E92" s="2">
        <f t="shared" si="8"/>
        <v>0</v>
      </c>
      <c r="F92" s="7">
        <f t="shared" si="9"/>
        <v>0</v>
      </c>
      <c r="G92" s="2">
        <f t="shared" si="10"/>
        <v>0</v>
      </c>
      <c r="H92" s="7">
        <v>0</v>
      </c>
      <c r="I92" s="7">
        <f t="shared" si="11"/>
        <v>0</v>
      </c>
      <c r="J92" s="7">
        <f t="shared" si="12"/>
        <v>0</v>
      </c>
      <c r="K92" s="40">
        <f t="shared" si="13"/>
        <v>0</v>
      </c>
      <c r="L92" s="32"/>
      <c r="M92" s="15"/>
      <c r="N92" s="15"/>
      <c r="O92" s="15"/>
      <c r="P92" s="15"/>
      <c r="Q92" s="33"/>
      <c r="R92" s="35"/>
      <c r="S92" s="34"/>
      <c r="T92" s="34"/>
      <c r="U92" s="32"/>
    </row>
    <row r="93" spans="1:21" x14ac:dyDescent="0.25">
      <c r="A93" s="40">
        <v>8400.01</v>
      </c>
      <c r="B93" s="44">
        <f t="shared" si="7"/>
        <v>0.840001</v>
      </c>
      <c r="C93" s="7">
        <v>0</v>
      </c>
      <c r="D93" s="2">
        <v>0</v>
      </c>
      <c r="E93" s="2">
        <f t="shared" si="8"/>
        <v>0</v>
      </c>
      <c r="F93" s="7">
        <f t="shared" si="9"/>
        <v>0</v>
      </c>
      <c r="G93" s="2">
        <f t="shared" si="10"/>
        <v>0</v>
      </c>
      <c r="H93" s="7">
        <v>0</v>
      </c>
      <c r="I93" s="7">
        <f t="shared" si="11"/>
        <v>0</v>
      </c>
      <c r="J93" s="7">
        <f t="shared" si="12"/>
        <v>0</v>
      </c>
      <c r="K93" s="40">
        <f t="shared" si="13"/>
        <v>0</v>
      </c>
      <c r="L93" s="32"/>
      <c r="M93" s="15"/>
      <c r="N93" s="15"/>
      <c r="O93" s="15"/>
      <c r="P93" s="15"/>
      <c r="Q93" s="33"/>
      <c r="R93" s="35"/>
      <c r="S93" s="34"/>
      <c r="T93" s="34"/>
      <c r="U93" s="32"/>
    </row>
    <row r="94" spans="1:21" x14ac:dyDescent="0.25">
      <c r="A94" s="40">
        <v>8500.01</v>
      </c>
      <c r="B94" s="44">
        <f t="shared" si="7"/>
        <v>0.85000100000000001</v>
      </c>
      <c r="C94" s="7">
        <v>0</v>
      </c>
      <c r="D94" s="2">
        <v>0</v>
      </c>
      <c r="E94" s="2">
        <f t="shared" si="8"/>
        <v>0</v>
      </c>
      <c r="F94" s="7">
        <f t="shared" si="9"/>
        <v>0</v>
      </c>
      <c r="G94" s="2">
        <f t="shared" si="10"/>
        <v>0</v>
      </c>
      <c r="H94" s="7">
        <v>0</v>
      </c>
      <c r="I94" s="7">
        <f t="shared" si="11"/>
        <v>0</v>
      </c>
      <c r="J94" s="7">
        <f t="shared" si="12"/>
        <v>0</v>
      </c>
      <c r="K94" s="40">
        <f t="shared" si="13"/>
        <v>0</v>
      </c>
      <c r="L94" s="32"/>
      <c r="M94" s="15"/>
      <c r="N94" s="15"/>
      <c r="O94" s="15"/>
      <c r="P94" s="15"/>
      <c r="Q94" s="33"/>
      <c r="R94" s="35"/>
      <c r="S94" s="34"/>
      <c r="T94" s="34"/>
      <c r="U94" s="32"/>
    </row>
    <row r="95" spans="1:21" x14ac:dyDescent="0.25">
      <c r="A95" s="40">
        <v>8600.01</v>
      </c>
      <c r="B95" s="44">
        <f t="shared" si="7"/>
        <v>0.86000100000000002</v>
      </c>
      <c r="C95" s="7">
        <v>0</v>
      </c>
      <c r="D95" s="2">
        <v>0</v>
      </c>
      <c r="E95" s="2">
        <f t="shared" si="8"/>
        <v>0</v>
      </c>
      <c r="F95" s="7">
        <f t="shared" si="9"/>
        <v>0</v>
      </c>
      <c r="G95" s="2">
        <f t="shared" si="10"/>
        <v>0</v>
      </c>
      <c r="H95" s="7">
        <v>0</v>
      </c>
      <c r="I95" s="7">
        <f t="shared" si="11"/>
        <v>0</v>
      </c>
      <c r="J95" s="7">
        <f t="shared" si="12"/>
        <v>0</v>
      </c>
      <c r="K95" s="40">
        <f t="shared" si="13"/>
        <v>0</v>
      </c>
      <c r="L95" s="32"/>
      <c r="M95" s="15"/>
      <c r="N95" s="15"/>
      <c r="O95" s="15"/>
      <c r="P95" s="15"/>
      <c r="Q95" s="33"/>
      <c r="R95" s="35"/>
      <c r="S95" s="34"/>
      <c r="T95" s="34"/>
      <c r="U95" s="32"/>
    </row>
    <row r="96" spans="1:21" x14ac:dyDescent="0.25">
      <c r="A96" s="40">
        <v>8700.01</v>
      </c>
      <c r="B96" s="44">
        <f t="shared" si="7"/>
        <v>0.87000100000000002</v>
      </c>
      <c r="C96" s="7">
        <v>0</v>
      </c>
      <c r="D96" s="2">
        <v>0</v>
      </c>
      <c r="E96" s="2">
        <f t="shared" si="8"/>
        <v>0</v>
      </c>
      <c r="F96" s="7">
        <f t="shared" si="9"/>
        <v>0</v>
      </c>
      <c r="G96" s="2">
        <f t="shared" si="10"/>
        <v>0</v>
      </c>
      <c r="H96" s="7">
        <v>0</v>
      </c>
      <c r="I96" s="7">
        <f t="shared" si="11"/>
        <v>0</v>
      </c>
      <c r="J96" s="7">
        <f t="shared" si="12"/>
        <v>0</v>
      </c>
      <c r="K96" s="40">
        <f t="shared" si="13"/>
        <v>0</v>
      </c>
      <c r="L96" s="32"/>
      <c r="M96" s="15"/>
      <c r="N96" s="15"/>
      <c r="O96" s="15"/>
      <c r="P96" s="15"/>
      <c r="Q96" s="33"/>
      <c r="R96" s="35"/>
      <c r="S96" s="34"/>
      <c r="T96" s="34"/>
      <c r="U96" s="32"/>
    </row>
    <row r="97" spans="1:21" x14ac:dyDescent="0.25">
      <c r="A97" s="40">
        <v>8800.01</v>
      </c>
      <c r="B97" s="44">
        <f t="shared" si="7"/>
        <v>0.88000100000000003</v>
      </c>
      <c r="C97" s="7">
        <v>0</v>
      </c>
      <c r="D97" s="2">
        <v>0</v>
      </c>
      <c r="E97" s="2">
        <f t="shared" si="8"/>
        <v>0</v>
      </c>
      <c r="F97" s="7">
        <f t="shared" si="9"/>
        <v>0</v>
      </c>
      <c r="G97" s="2">
        <f t="shared" si="10"/>
        <v>0</v>
      </c>
      <c r="H97" s="7">
        <v>0</v>
      </c>
      <c r="I97" s="7">
        <f t="shared" si="11"/>
        <v>0</v>
      </c>
      <c r="J97" s="7">
        <f t="shared" si="12"/>
        <v>0</v>
      </c>
      <c r="K97" s="40">
        <f t="shared" si="13"/>
        <v>0</v>
      </c>
      <c r="L97" s="32"/>
      <c r="M97" s="15"/>
      <c r="N97" s="15"/>
      <c r="O97" s="15"/>
      <c r="P97" s="15"/>
      <c r="Q97" s="33"/>
      <c r="R97" s="35"/>
      <c r="S97" s="34"/>
      <c r="T97" s="34"/>
      <c r="U97" s="32"/>
    </row>
    <row r="98" spans="1:21" x14ac:dyDescent="0.25">
      <c r="A98" s="40">
        <v>8900.01</v>
      </c>
      <c r="B98" s="44">
        <f t="shared" si="7"/>
        <v>0.89000100000000004</v>
      </c>
      <c r="C98" s="7">
        <v>0</v>
      </c>
      <c r="D98" s="2">
        <v>0</v>
      </c>
      <c r="E98" s="2">
        <f t="shared" si="8"/>
        <v>0</v>
      </c>
      <c r="F98" s="7">
        <f t="shared" si="9"/>
        <v>0</v>
      </c>
      <c r="G98" s="2">
        <f t="shared" si="10"/>
        <v>0</v>
      </c>
      <c r="H98" s="7">
        <v>0</v>
      </c>
      <c r="I98" s="7">
        <f t="shared" si="11"/>
        <v>0</v>
      </c>
      <c r="J98" s="7">
        <f t="shared" si="12"/>
        <v>0</v>
      </c>
      <c r="K98" s="40">
        <f t="shared" si="13"/>
        <v>0</v>
      </c>
      <c r="L98" s="32"/>
      <c r="M98" s="15"/>
      <c r="N98" s="15"/>
      <c r="O98" s="15"/>
      <c r="P98" s="15"/>
      <c r="Q98" s="33"/>
      <c r="R98" s="35"/>
      <c r="S98" s="34"/>
      <c r="T98" s="34"/>
      <c r="U98" s="32"/>
    </row>
    <row r="99" spans="1:21" x14ac:dyDescent="0.25">
      <c r="A99" s="40">
        <v>9000.01</v>
      </c>
      <c r="B99" s="44">
        <f t="shared" si="7"/>
        <v>0.90000100000000005</v>
      </c>
      <c r="C99" s="7">
        <v>0</v>
      </c>
      <c r="D99" s="2">
        <v>0</v>
      </c>
      <c r="E99" s="2">
        <f t="shared" si="8"/>
        <v>0</v>
      </c>
      <c r="F99" s="7">
        <f t="shared" si="9"/>
        <v>0</v>
      </c>
      <c r="G99" s="2">
        <f t="shared" si="10"/>
        <v>0</v>
      </c>
      <c r="H99" s="7">
        <v>0</v>
      </c>
      <c r="I99" s="7">
        <f t="shared" si="11"/>
        <v>0</v>
      </c>
      <c r="J99" s="7">
        <f t="shared" si="12"/>
        <v>0</v>
      </c>
      <c r="K99" s="40">
        <f t="shared" si="13"/>
        <v>0</v>
      </c>
      <c r="L99" s="32"/>
      <c r="M99" s="15"/>
      <c r="N99" s="15"/>
      <c r="O99" s="15"/>
      <c r="P99" s="15"/>
      <c r="Q99" s="33"/>
      <c r="R99" s="35"/>
      <c r="S99" s="34"/>
      <c r="T99" s="34"/>
      <c r="U99" s="32"/>
    </row>
    <row r="100" spans="1:21" x14ac:dyDescent="0.25">
      <c r="A100" s="40">
        <v>9100.01</v>
      </c>
      <c r="B100" s="44">
        <f t="shared" si="7"/>
        <v>0.91000100000000006</v>
      </c>
      <c r="C100" s="7">
        <v>0</v>
      </c>
      <c r="D100" s="2">
        <v>0</v>
      </c>
      <c r="E100" s="2">
        <f t="shared" si="8"/>
        <v>0</v>
      </c>
      <c r="F100" s="7">
        <f t="shared" si="9"/>
        <v>0</v>
      </c>
      <c r="G100" s="2">
        <f t="shared" si="10"/>
        <v>0</v>
      </c>
      <c r="H100" s="7">
        <v>0</v>
      </c>
      <c r="I100" s="7">
        <f t="shared" si="11"/>
        <v>0</v>
      </c>
      <c r="J100" s="7">
        <f t="shared" si="12"/>
        <v>0</v>
      </c>
      <c r="K100" s="40">
        <f t="shared" si="13"/>
        <v>0</v>
      </c>
      <c r="L100" s="32"/>
      <c r="M100" s="15"/>
      <c r="N100" s="15"/>
      <c r="O100" s="15"/>
      <c r="P100" s="15"/>
      <c r="Q100" s="33"/>
      <c r="R100" s="35"/>
      <c r="S100" s="34"/>
      <c r="T100" s="34"/>
      <c r="U100" s="32"/>
    </row>
    <row r="101" spans="1:21" x14ac:dyDescent="0.25">
      <c r="A101" s="40">
        <v>9200.01</v>
      </c>
      <c r="B101" s="44">
        <f t="shared" si="7"/>
        <v>0.92000100000000007</v>
      </c>
      <c r="C101" s="7">
        <v>0</v>
      </c>
      <c r="D101" s="2">
        <v>0</v>
      </c>
      <c r="E101" s="2">
        <f t="shared" si="8"/>
        <v>0</v>
      </c>
      <c r="F101" s="7">
        <f t="shared" si="9"/>
        <v>0</v>
      </c>
      <c r="G101" s="2">
        <f t="shared" si="10"/>
        <v>0</v>
      </c>
      <c r="H101" s="7">
        <v>0</v>
      </c>
      <c r="I101" s="7">
        <f t="shared" si="11"/>
        <v>0</v>
      </c>
      <c r="J101" s="7">
        <f t="shared" si="12"/>
        <v>0</v>
      </c>
      <c r="K101" s="40">
        <f t="shared" si="13"/>
        <v>0</v>
      </c>
      <c r="L101" s="32"/>
      <c r="M101" s="15"/>
      <c r="N101" s="15"/>
      <c r="O101" s="15"/>
      <c r="P101" s="15"/>
      <c r="Q101" s="33"/>
      <c r="R101" s="35"/>
      <c r="S101" s="34"/>
      <c r="T101" s="34"/>
      <c r="U101" s="32"/>
    </row>
    <row r="102" spans="1:21" x14ac:dyDescent="0.25">
      <c r="A102" s="40">
        <v>9300.01</v>
      </c>
      <c r="B102" s="44">
        <f t="shared" si="7"/>
        <v>0.93000099999999997</v>
      </c>
      <c r="C102" s="7">
        <v>0</v>
      </c>
      <c r="D102" s="2">
        <v>0</v>
      </c>
      <c r="E102" s="2">
        <f t="shared" si="8"/>
        <v>0</v>
      </c>
      <c r="F102" s="7">
        <f t="shared" si="9"/>
        <v>0</v>
      </c>
      <c r="G102" s="2">
        <f t="shared" si="10"/>
        <v>0</v>
      </c>
      <c r="H102" s="32">
        <v>0</v>
      </c>
      <c r="I102" s="7">
        <f t="shared" si="11"/>
        <v>0</v>
      </c>
      <c r="J102" s="7">
        <f t="shared" si="12"/>
        <v>0</v>
      </c>
      <c r="K102" s="40">
        <f t="shared" si="13"/>
        <v>0</v>
      </c>
      <c r="L102" s="32"/>
      <c r="M102" s="15"/>
      <c r="N102" s="15"/>
      <c r="O102" s="15"/>
      <c r="P102" s="15"/>
      <c r="Q102" s="33"/>
      <c r="R102" s="35"/>
      <c r="S102" s="34"/>
      <c r="T102" s="34"/>
      <c r="U102" s="32"/>
    </row>
    <row r="103" spans="1:21" x14ac:dyDescent="0.25">
      <c r="A103" s="40">
        <v>9400.01</v>
      </c>
      <c r="B103" s="44">
        <f t="shared" si="7"/>
        <v>0.94000099999999998</v>
      </c>
      <c r="C103" s="7">
        <v>0</v>
      </c>
      <c r="D103" s="2">
        <v>0</v>
      </c>
      <c r="E103" s="2">
        <f t="shared" si="8"/>
        <v>0</v>
      </c>
      <c r="F103" s="7">
        <f t="shared" si="9"/>
        <v>0</v>
      </c>
      <c r="G103" s="2">
        <f t="shared" si="10"/>
        <v>0</v>
      </c>
      <c r="H103" s="32">
        <v>0</v>
      </c>
      <c r="I103" s="7">
        <f t="shared" si="11"/>
        <v>0</v>
      </c>
      <c r="J103" s="7">
        <f t="shared" si="12"/>
        <v>0</v>
      </c>
      <c r="K103" s="40">
        <f t="shared" si="13"/>
        <v>0</v>
      </c>
      <c r="L103" s="32"/>
      <c r="M103" s="15"/>
      <c r="N103" s="15"/>
      <c r="O103" s="15"/>
      <c r="P103" s="15"/>
      <c r="Q103" s="33"/>
      <c r="R103" s="35"/>
      <c r="S103" s="34"/>
      <c r="T103" s="34"/>
      <c r="U103" s="32"/>
    </row>
    <row r="104" spans="1:21" x14ac:dyDescent="0.25">
      <c r="A104" s="40">
        <v>9500.01</v>
      </c>
      <c r="B104" s="44">
        <f t="shared" si="7"/>
        <v>0.95000099999999998</v>
      </c>
      <c r="C104" s="7">
        <v>0</v>
      </c>
      <c r="D104" s="2">
        <v>0</v>
      </c>
      <c r="E104" s="2">
        <f t="shared" si="8"/>
        <v>0</v>
      </c>
      <c r="F104" s="7">
        <f t="shared" si="9"/>
        <v>0</v>
      </c>
      <c r="G104" s="2">
        <f t="shared" si="10"/>
        <v>0</v>
      </c>
      <c r="H104" s="32">
        <v>0</v>
      </c>
      <c r="I104" s="7">
        <f t="shared" si="11"/>
        <v>0</v>
      </c>
      <c r="J104" s="7">
        <f t="shared" si="12"/>
        <v>0</v>
      </c>
      <c r="K104" s="40">
        <f t="shared" si="13"/>
        <v>0</v>
      </c>
      <c r="L104" s="32"/>
      <c r="M104" s="15"/>
      <c r="N104" s="15"/>
      <c r="O104" s="15"/>
      <c r="P104" s="15"/>
      <c r="Q104" s="33"/>
      <c r="R104" s="35"/>
      <c r="S104" s="34"/>
      <c r="T104" s="34"/>
      <c r="U104" s="32"/>
    </row>
    <row r="105" spans="1:21" x14ac:dyDescent="0.25">
      <c r="A105" s="40">
        <v>9600.01</v>
      </c>
      <c r="B105" s="44">
        <f t="shared" si="7"/>
        <v>0.96000099999999999</v>
      </c>
      <c r="C105" s="7">
        <v>0</v>
      </c>
      <c r="D105" s="2">
        <v>0</v>
      </c>
      <c r="E105" s="2">
        <f t="shared" si="8"/>
        <v>0</v>
      </c>
      <c r="F105" s="7">
        <f t="shared" si="9"/>
        <v>0</v>
      </c>
      <c r="G105" s="2">
        <f t="shared" si="10"/>
        <v>0</v>
      </c>
      <c r="H105" s="32">
        <v>0</v>
      </c>
      <c r="I105" s="7">
        <f t="shared" si="11"/>
        <v>0</v>
      </c>
      <c r="J105" s="7">
        <f t="shared" si="12"/>
        <v>0</v>
      </c>
      <c r="K105" s="40">
        <f t="shared" si="13"/>
        <v>0</v>
      </c>
      <c r="L105" s="32"/>
      <c r="M105" s="15"/>
      <c r="N105" s="15"/>
      <c r="O105" s="15"/>
      <c r="P105" s="15"/>
      <c r="Q105" s="33"/>
      <c r="R105" s="35"/>
      <c r="S105" s="34"/>
      <c r="T105" s="34"/>
      <c r="U105" s="32"/>
    </row>
    <row r="106" spans="1:21" x14ac:dyDescent="0.25">
      <c r="A106" s="37">
        <v>9700.01</v>
      </c>
      <c r="B106" s="44">
        <f t="shared" si="7"/>
        <v>0.970001</v>
      </c>
      <c r="C106" s="32">
        <v>0</v>
      </c>
      <c r="D106" s="16">
        <v>0</v>
      </c>
      <c r="E106" s="2">
        <f t="shared" si="8"/>
        <v>0</v>
      </c>
      <c r="F106" s="7">
        <f t="shared" si="9"/>
        <v>0</v>
      </c>
      <c r="G106" s="2">
        <f t="shared" si="10"/>
        <v>0</v>
      </c>
      <c r="H106" s="32">
        <v>0</v>
      </c>
      <c r="I106" s="7">
        <f t="shared" si="11"/>
        <v>0</v>
      </c>
      <c r="J106" s="7">
        <f t="shared" si="12"/>
        <v>0</v>
      </c>
      <c r="K106" s="40">
        <f t="shared" si="13"/>
        <v>0</v>
      </c>
      <c r="L106" s="32"/>
      <c r="M106" s="15"/>
      <c r="N106" s="15"/>
      <c r="O106" s="15"/>
      <c r="P106" s="15"/>
      <c r="Q106" s="33"/>
      <c r="R106" s="35"/>
      <c r="S106" s="34"/>
      <c r="T106" s="34"/>
      <c r="U106" s="32"/>
    </row>
    <row r="107" spans="1:21" x14ac:dyDescent="0.25">
      <c r="A107" s="37">
        <v>9800.01</v>
      </c>
      <c r="B107" s="44">
        <f t="shared" si="7"/>
        <v>0.98000100000000001</v>
      </c>
      <c r="C107" s="32">
        <v>0</v>
      </c>
      <c r="D107" s="16">
        <v>0</v>
      </c>
      <c r="E107" s="2">
        <f t="shared" si="8"/>
        <v>0</v>
      </c>
      <c r="F107" s="7">
        <f t="shared" si="9"/>
        <v>0</v>
      </c>
      <c r="G107" s="2">
        <f t="shared" si="10"/>
        <v>0</v>
      </c>
      <c r="H107" s="32">
        <v>0</v>
      </c>
      <c r="I107" s="7">
        <f t="shared" si="11"/>
        <v>0</v>
      </c>
      <c r="J107" s="7">
        <f t="shared" si="12"/>
        <v>0</v>
      </c>
      <c r="K107" s="40">
        <f t="shared" si="13"/>
        <v>0</v>
      </c>
      <c r="L107" s="32"/>
      <c r="M107" s="15"/>
      <c r="N107" s="15"/>
      <c r="O107" s="15"/>
      <c r="P107" s="15"/>
      <c r="Q107" s="33"/>
      <c r="R107" s="35"/>
      <c r="S107" s="34"/>
      <c r="T107" s="34"/>
      <c r="U107" s="32"/>
    </row>
    <row r="108" spans="1:21" x14ac:dyDescent="0.25">
      <c r="A108" s="37">
        <v>9900.01</v>
      </c>
      <c r="B108" s="44">
        <f t="shared" si="7"/>
        <v>0.99000100000000002</v>
      </c>
      <c r="C108" s="32">
        <v>0</v>
      </c>
      <c r="D108" s="16">
        <v>0</v>
      </c>
      <c r="E108" s="2">
        <f t="shared" si="8"/>
        <v>0</v>
      </c>
      <c r="F108" s="7">
        <f t="shared" si="9"/>
        <v>0</v>
      </c>
      <c r="G108" s="2">
        <f t="shared" si="10"/>
        <v>0</v>
      </c>
      <c r="H108" s="32">
        <v>0</v>
      </c>
      <c r="I108" s="7">
        <f t="shared" si="11"/>
        <v>0</v>
      </c>
      <c r="J108" s="7">
        <f t="shared" si="12"/>
        <v>0</v>
      </c>
      <c r="K108" s="40">
        <f t="shared" si="13"/>
        <v>0</v>
      </c>
      <c r="L108" s="32"/>
      <c r="M108" s="15"/>
      <c r="N108" s="15"/>
      <c r="O108" s="15"/>
      <c r="P108" s="15"/>
      <c r="Q108" s="33"/>
      <c r="R108" s="35"/>
      <c r="S108" s="34"/>
      <c r="T108" s="34"/>
      <c r="U108" s="32"/>
    </row>
    <row r="109" spans="1:21" x14ac:dyDescent="0.25">
      <c r="A109" s="37">
        <v>10000</v>
      </c>
      <c r="B109" s="44">
        <f t="shared" si="7"/>
        <v>1</v>
      </c>
      <c r="C109" s="32">
        <v>0</v>
      </c>
      <c r="D109" s="16">
        <v>0</v>
      </c>
      <c r="E109" s="2">
        <f t="shared" si="8"/>
        <v>0</v>
      </c>
      <c r="F109" s="7">
        <f t="shared" si="9"/>
        <v>0</v>
      </c>
      <c r="G109" s="2">
        <f t="shared" si="10"/>
        <v>0</v>
      </c>
      <c r="H109" s="32">
        <v>0</v>
      </c>
      <c r="I109" s="7">
        <f t="shared" si="11"/>
        <v>0</v>
      </c>
      <c r="J109" s="7">
        <f t="shared" si="12"/>
        <v>0</v>
      </c>
      <c r="K109" s="40">
        <f t="shared" si="13"/>
        <v>0</v>
      </c>
      <c r="L109" s="32"/>
      <c r="M109" s="15"/>
      <c r="N109" s="15"/>
      <c r="O109" s="15"/>
      <c r="P109" s="15"/>
      <c r="Q109" s="33"/>
      <c r="R109" s="35"/>
      <c r="S109" s="34"/>
      <c r="T109" s="34"/>
      <c r="U109" s="32"/>
    </row>
    <row r="110" spans="1:21" x14ac:dyDescent="0.25">
      <c r="A110" s="15"/>
      <c r="B110" s="15"/>
      <c r="C110" s="15"/>
      <c r="D110" s="15"/>
      <c r="E110" s="7"/>
      <c r="F110" s="7"/>
      <c r="G110" s="7"/>
      <c r="H110" s="15"/>
      <c r="I110" s="32"/>
      <c r="J110" s="32"/>
      <c r="K110" s="32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1:21" x14ac:dyDescent="0.25">
      <c r="A111" s="15"/>
      <c r="B111" s="15"/>
      <c r="C111" s="15"/>
      <c r="D111" s="15"/>
      <c r="E111" s="7"/>
      <c r="F111" s="7"/>
      <c r="G111" s="7"/>
      <c r="H111" s="15"/>
      <c r="I111" s="32"/>
      <c r="J111" s="32"/>
      <c r="K111" s="32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x14ac:dyDescent="0.25">
      <c r="A112" s="15"/>
      <c r="B112" s="15"/>
      <c r="C112" s="15"/>
      <c r="D112" s="15"/>
      <c r="E112" s="7"/>
      <c r="F112" s="7"/>
      <c r="G112" s="7"/>
      <c r="H112" s="15"/>
      <c r="I112" s="32"/>
      <c r="J112" s="32"/>
      <c r="K112" s="32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x14ac:dyDescent="0.25">
      <c r="A113" s="15"/>
      <c r="B113" s="15"/>
      <c r="C113" s="15"/>
      <c r="D113" s="15"/>
      <c r="E113" s="7"/>
      <c r="F113" s="7"/>
      <c r="G113" s="7"/>
      <c r="H113" s="15"/>
      <c r="I113" s="32"/>
      <c r="J113" s="32"/>
      <c r="K113" s="32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x14ac:dyDescent="0.25">
      <c r="A114" s="15"/>
      <c r="B114" s="15"/>
      <c r="C114" s="15"/>
      <c r="D114" s="15"/>
      <c r="E114" s="7"/>
      <c r="F114" s="7"/>
      <c r="G114" s="7"/>
      <c r="H114" s="15"/>
      <c r="I114" s="32"/>
      <c r="J114" s="32"/>
      <c r="K114" s="32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x14ac:dyDescent="0.25">
      <c r="A115" s="15"/>
      <c r="B115" s="15"/>
      <c r="C115" s="15"/>
      <c r="D115" s="15"/>
      <c r="E115" s="32"/>
      <c r="F115" s="32"/>
      <c r="G115" s="32"/>
      <c r="H115" s="15"/>
      <c r="I115" s="32"/>
      <c r="J115" s="32"/>
      <c r="K115" s="32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x14ac:dyDescent="0.25">
      <c r="A116" s="15"/>
      <c r="B116" s="15"/>
      <c r="C116" s="15"/>
      <c r="D116" s="15"/>
      <c r="E116" s="32"/>
      <c r="F116" s="32"/>
      <c r="G116" s="32"/>
      <c r="H116" s="15"/>
      <c r="I116" s="32"/>
      <c r="J116" s="32"/>
      <c r="K116" s="32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x14ac:dyDescent="0.25">
      <c r="A117" s="15"/>
      <c r="B117" s="15"/>
      <c r="C117" s="15"/>
      <c r="D117" s="15"/>
      <c r="E117" s="32"/>
      <c r="F117" s="32"/>
      <c r="G117" s="32"/>
      <c r="H117" s="15"/>
      <c r="I117" s="32"/>
      <c r="J117" s="32"/>
      <c r="K117" s="32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x14ac:dyDescent="0.25">
      <c r="A118" s="15"/>
      <c r="B118" s="15"/>
      <c r="C118" s="15"/>
      <c r="D118" s="15"/>
      <c r="E118" s="32"/>
      <c r="F118" s="32"/>
      <c r="G118" s="32"/>
      <c r="H118" s="15"/>
      <c r="I118" s="32"/>
      <c r="J118" s="32"/>
      <c r="K118" s="32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x14ac:dyDescent="0.25">
      <c r="A119" s="15"/>
      <c r="B119" s="15"/>
      <c r="C119" s="15"/>
      <c r="D119" s="15"/>
      <c r="E119" s="15"/>
      <c r="F119" s="15"/>
      <c r="G119" s="15"/>
      <c r="H119" s="15"/>
      <c r="I119" s="32"/>
      <c r="J119" s="32"/>
      <c r="K119" s="32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x14ac:dyDescent="0.25">
      <c r="A120" s="15"/>
      <c r="B120" s="15"/>
      <c r="C120" s="15"/>
      <c r="D120" s="15"/>
      <c r="E120" s="15"/>
      <c r="F120" s="15"/>
      <c r="G120" s="15"/>
      <c r="H120" s="15"/>
      <c r="I120" s="32"/>
      <c r="J120" s="32"/>
      <c r="K120" s="32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 x14ac:dyDescent="0.25">
      <c r="A121" s="15"/>
      <c r="B121" s="15"/>
      <c r="C121" s="15"/>
      <c r="D121" s="15"/>
      <c r="E121" s="15"/>
      <c r="F121" s="15"/>
      <c r="G121" s="15"/>
      <c r="H121" s="15"/>
      <c r="I121" s="32"/>
      <c r="J121" s="32"/>
      <c r="K121" s="32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1:2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1:2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:2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1:2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2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:2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:2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:2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1:2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1:2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1:2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1:2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1:2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:2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1:2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1:2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:2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:2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1:2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:2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1:2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1:2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1:2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1:2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1:2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:2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1:2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1:2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1:2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1:2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1:2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1:2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1:2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1:2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1:2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1:2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1:2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1:2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1:2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1:2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spans="1:2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1:2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1:2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1:2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1:2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1:2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1:2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1:2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1:2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1:2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1:2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1:2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1:2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1:2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1:2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1:2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1:2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1:2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1:2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1:2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1:2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1:2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1:2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1:2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1:2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1:2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1:2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1:2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1:2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1:2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1:2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1:2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1:2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1:2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1:2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1:2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1:2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1:2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1:2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1:2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1:2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1:2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1:2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1:2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1:2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1:2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1:2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1:2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1:2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spans="1:2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1:2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1:2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spans="1:2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spans="1:2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spans="1:2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1:2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spans="1:2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1:2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spans="1:2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1:2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1:2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1:2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1:2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1:2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1:2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1:2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spans="1:2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spans="1:2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spans="1:2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spans="1:2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spans="1:2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1:2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spans="1:2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</row>
    <row r="251" spans="1:2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</row>
    <row r="252" spans="1:2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</row>
    <row r="253" spans="1:2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4" spans="1:2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spans="1:2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spans="1:2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spans="1:2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</row>
    <row r="258" spans="1:2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</row>
    <row r="259" spans="1:2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spans="1:2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spans="1:2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</row>
    <row r="262" spans="1:2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</row>
    <row r="263" spans="1:2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</row>
    <row r="264" spans="1:2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spans="1:2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spans="1:2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spans="1:2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</row>
    <row r="268" spans="1:2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</row>
    <row r="269" spans="1:2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spans="1:2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spans="1:2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</row>
    <row r="272" spans="1:2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</row>
    <row r="273" spans="1:2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spans="1:2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spans="1:2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</row>
    <row r="276" spans="1:2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</row>
    <row r="277" spans="1:2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</row>
    <row r="278" spans="1:2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spans="1:2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</row>
    <row r="280" spans="1:2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</row>
    <row r="281" spans="1:2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spans="1:2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</row>
    <row r="283" spans="1:2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</row>
    <row r="284" spans="1:2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</row>
    <row r="285" spans="1:2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spans="1:2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spans="1:2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spans="1:2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</row>
    <row r="289" spans="1:2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spans="1:2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</row>
    <row r="291" spans="1:2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spans="1:2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</row>
    <row r="293" spans="1:2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</row>
    <row r="294" spans="1:2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</row>
    <row r="295" spans="1:2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</row>
    <row r="296" spans="1:2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</row>
    <row r="297" spans="1:2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</row>
    <row r="298" spans="1:2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</row>
    <row r="299" spans="1:2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</row>
    <row r="300" spans="1:2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</row>
    <row r="301" spans="1:2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1:2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spans="1:2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spans="1:2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spans="1:2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spans="1:2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</row>
    <row r="307" spans="1:2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spans="1:2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</row>
    <row r="309" spans="1:2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spans="1:2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</row>
    <row r="311" spans="1:2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</row>
    <row r="312" spans="1:2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</row>
    <row r="313" spans="1:2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</row>
    <row r="314" spans="1:2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spans="1:2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spans="1:2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spans="1:2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spans="1:2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spans="1:2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</row>
    <row r="320" spans="1:2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spans="1:2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</row>
    <row r="322" spans="1:2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</row>
    <row r="323" spans="1:2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</row>
    <row r="324" spans="1:2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</row>
    <row r="325" spans="1:2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</row>
    <row r="326" spans="1:2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</row>
    <row r="327" spans="1:2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</row>
    <row r="328" spans="1:2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</row>
    <row r="329" spans="1:2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</row>
    <row r="330" spans="1:2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</row>
    <row r="331" spans="1:2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</row>
    <row r="332" spans="1:2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</row>
    <row r="333" spans="1:2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</row>
    <row r="334" spans="1:2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</row>
    <row r="335" spans="1:2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</row>
    <row r="336" spans="1:2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</row>
    <row r="337" spans="1:2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</row>
    <row r="338" spans="1:2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</row>
    <row r="339" spans="1:2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</row>
    <row r="340" spans="1:2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</row>
    <row r="341" spans="1:2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</row>
    <row r="342" spans="1:2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</row>
    <row r="343" spans="1:2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</row>
    <row r="344" spans="1:2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</row>
    <row r="345" spans="1:2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</row>
    <row r="346" spans="1:2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</row>
    <row r="347" spans="1:2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</row>
    <row r="348" spans="1:2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</row>
    <row r="349" spans="1:2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</row>
    <row r="350" spans="1:2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</row>
    <row r="351" spans="1:2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</row>
    <row r="352" spans="1:2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</row>
    <row r="353" spans="1:2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</row>
    <row r="354" spans="1:2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</row>
    <row r="355" spans="1:2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</row>
    <row r="356" spans="1:2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</row>
    <row r="357" spans="1:2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</row>
    <row r="358" spans="1:2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</row>
    <row r="359" spans="1:2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</row>
    <row r="360" spans="1:2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</row>
    <row r="361" spans="1:2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</row>
    <row r="362" spans="1:2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</row>
    <row r="363" spans="1:2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</row>
    <row r="364" spans="1:2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</row>
    <row r="365" spans="1:2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</row>
    <row r="366" spans="1:2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</row>
    <row r="367" spans="1:2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</row>
    <row r="368" spans="1:2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</row>
    <row r="369" spans="1:2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</row>
    <row r="370" spans="1:2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</row>
    <row r="371" spans="1:2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</row>
    <row r="372" spans="1:2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</row>
    <row r="373" spans="1:2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</row>
    <row r="374" spans="1:2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</row>
    <row r="375" spans="1:2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</row>
    <row r="376" spans="1:2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</row>
    <row r="377" spans="1:2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</row>
    <row r="378" spans="1:2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</row>
    <row r="379" spans="1:2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</row>
    <row r="380" spans="1:2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</row>
    <row r="381" spans="1:2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</row>
    <row r="382" spans="1:2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</row>
    <row r="383" spans="1:2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</row>
    <row r="384" spans="1:2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1:2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1:2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1:2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1:2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1:2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1:2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1:2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1:2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1:2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1:2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  <row r="395" spans="1:2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</row>
    <row r="396" spans="1:2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</row>
    <row r="397" spans="1:2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</row>
    <row r="398" spans="1:2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</row>
    <row r="399" spans="1:2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</row>
    <row r="400" spans="1:2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</row>
    <row r="401" spans="1:2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</row>
    <row r="402" spans="1:2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</row>
    <row r="403" spans="1:2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</row>
    <row r="404" spans="1:2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</row>
    <row r="405" spans="1:2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</row>
    <row r="406" spans="1:2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</row>
    <row r="407" spans="1:2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</row>
    <row r="408" spans="1:2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</row>
    <row r="409" spans="1:2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</row>
    <row r="410" spans="1:2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</row>
    <row r="411" spans="1:2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</row>
    <row r="412" spans="1:2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</row>
    <row r="413" spans="1:2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</row>
    <row r="414" spans="1:2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</row>
    <row r="415" spans="1:2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</row>
    <row r="416" spans="1:2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</row>
    <row r="417" spans="1:2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</row>
    <row r="418" spans="1:2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</row>
    <row r="419" spans="1:2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</row>
    <row r="420" spans="1:2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</row>
    <row r="421" spans="1:2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</row>
    <row r="422" spans="1:2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</row>
    <row r="423" spans="1:2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</row>
    <row r="424" spans="1:2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</row>
    <row r="425" spans="1:2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workbookViewId="0">
      <selection activeCell="U77" sqref="U77"/>
    </sheetView>
  </sheetViews>
  <sheetFormatPr baseColWidth="10" defaultRowHeight="15" x14ac:dyDescent="0.25"/>
  <cols>
    <col min="3" max="3" width="12.28515625" customWidth="1"/>
    <col min="6" max="6" width="13.5703125" customWidth="1"/>
  </cols>
  <sheetData>
    <row r="1" spans="2:17" x14ac:dyDescent="0.25">
      <c r="B1" s="3" t="s">
        <v>29</v>
      </c>
      <c r="C1" s="45">
        <v>2659344483828438</v>
      </c>
      <c r="K1" t="s">
        <v>46</v>
      </c>
    </row>
    <row r="2" spans="2:17" s="5" customFormat="1" x14ac:dyDescent="0.25">
      <c r="B2" s="5" t="s">
        <v>43</v>
      </c>
      <c r="C2" s="5" t="s">
        <v>28</v>
      </c>
      <c r="F2" s="5" t="s">
        <v>28</v>
      </c>
      <c r="I2" s="5" t="s">
        <v>44</v>
      </c>
      <c r="K2" s="5" t="s">
        <v>43</v>
      </c>
      <c r="L2" s="5" t="s">
        <v>28</v>
      </c>
      <c r="O2" s="5" t="s">
        <v>28</v>
      </c>
    </row>
    <row r="3" spans="2:17" x14ac:dyDescent="0.25">
      <c r="B3" s="1" t="s">
        <v>36</v>
      </c>
      <c r="C3" s="1" t="s">
        <v>25</v>
      </c>
      <c r="D3" s="1" t="s">
        <v>38</v>
      </c>
      <c r="E3" s="1" t="s">
        <v>39</v>
      </c>
      <c r="F3" s="1" t="s">
        <v>34</v>
      </c>
      <c r="G3" s="1" t="s">
        <v>42</v>
      </c>
      <c r="H3" s="1" t="s">
        <v>39</v>
      </c>
      <c r="I3" s="46" t="s">
        <v>29</v>
      </c>
      <c r="J3" s="4" t="s">
        <v>29</v>
      </c>
      <c r="K3" s="47" t="s">
        <v>36</v>
      </c>
      <c r="L3" s="1" t="s">
        <v>25</v>
      </c>
      <c r="M3" s="1" t="s">
        <v>38</v>
      </c>
      <c r="N3" s="1" t="s">
        <v>39</v>
      </c>
      <c r="O3" s="1" t="s">
        <v>34</v>
      </c>
      <c r="P3" s="1" t="s">
        <v>42</v>
      </c>
      <c r="Q3" s="1" t="s">
        <v>39</v>
      </c>
    </row>
    <row r="4" spans="2:17" x14ac:dyDescent="0.25">
      <c r="B4" s="1" t="s">
        <v>37</v>
      </c>
      <c r="C4" s="1" t="s">
        <v>41</v>
      </c>
      <c r="D4" s="1" t="s">
        <v>41</v>
      </c>
      <c r="E4" s="1" t="s">
        <v>40</v>
      </c>
      <c r="F4" s="1" t="s">
        <v>27</v>
      </c>
      <c r="G4" s="1" t="s">
        <v>27</v>
      </c>
      <c r="H4" s="1" t="s">
        <v>40</v>
      </c>
      <c r="I4" s="46" t="s">
        <v>45</v>
      </c>
      <c r="J4" s="4" t="s">
        <v>47</v>
      </c>
      <c r="K4" s="47" t="s">
        <v>37</v>
      </c>
      <c r="L4" s="1" t="s">
        <v>41</v>
      </c>
      <c r="M4" s="1" t="s">
        <v>41</v>
      </c>
      <c r="N4" s="1" t="s">
        <v>40</v>
      </c>
      <c r="O4" s="1" t="s">
        <v>27</v>
      </c>
      <c r="P4" s="1" t="s">
        <v>27</v>
      </c>
      <c r="Q4" s="1" t="s">
        <v>40</v>
      </c>
    </row>
    <row r="5" spans="2:17" x14ac:dyDescent="0.25">
      <c r="K5" s="5"/>
      <c r="L5" s="5"/>
      <c r="M5" s="5"/>
      <c r="N5" s="5"/>
      <c r="O5" s="5"/>
      <c r="P5" s="5"/>
      <c r="Q5" s="5"/>
    </row>
    <row r="6" spans="2:17" x14ac:dyDescent="0.25">
      <c r="B6">
        <v>0.5</v>
      </c>
      <c r="C6" s="44">
        <v>0.80202292607375381</v>
      </c>
      <c r="D6" s="44">
        <v>4.0521866999854206</v>
      </c>
      <c r="E6" s="44">
        <v>0.120001</v>
      </c>
      <c r="F6" s="40">
        <v>313.29980544899581</v>
      </c>
      <c r="G6" s="40">
        <v>1843.6725460471346</v>
      </c>
      <c r="H6" s="44">
        <v>0.18000099999999999</v>
      </c>
      <c r="I6" s="5">
        <v>3316613420294406</v>
      </c>
      <c r="J6" s="44">
        <f>I6/1000000000000000</f>
        <v>3.3166134202944062</v>
      </c>
      <c r="K6" s="5">
        <v>0.5</v>
      </c>
      <c r="L6" s="44">
        <f>C6*$I6/$C$1</f>
        <v>1.00024649539597</v>
      </c>
      <c r="M6" s="44">
        <f>D6*$I6/$C$1</f>
        <v>5.0537028476139199</v>
      </c>
      <c r="N6" s="44">
        <v>0.120001</v>
      </c>
      <c r="O6" s="40">
        <f>F6*$I6/$C$1</f>
        <v>390.73325988661236</v>
      </c>
      <c r="P6" s="40">
        <f>G6*$I6/$C$1</f>
        <v>2299.3444986282425</v>
      </c>
      <c r="Q6" s="44">
        <v>0.18000099999999999</v>
      </c>
    </row>
    <row r="7" spans="2:17" x14ac:dyDescent="0.25">
      <c r="B7">
        <v>1</v>
      </c>
      <c r="C7" s="44">
        <v>1.2788923275323376</v>
      </c>
      <c r="D7" s="44">
        <v>3.4045604260369124</v>
      </c>
      <c r="E7" s="44">
        <v>0.29000100000000001</v>
      </c>
      <c r="F7" s="40">
        <v>313.46733534102873</v>
      </c>
      <c r="G7" s="40">
        <v>1195.8694360529194</v>
      </c>
      <c r="H7" s="44">
        <v>0.39000100000000004</v>
      </c>
      <c r="I7" s="5">
        <v>2079924902773130.5</v>
      </c>
      <c r="J7" s="44">
        <f t="shared" ref="J7:J10" si="0">I7/1000000000000000</f>
        <v>2.0799249027731306</v>
      </c>
      <c r="K7" s="5">
        <v>1</v>
      </c>
      <c r="L7" s="44">
        <f t="shared" ref="L7:L10" si="1">C7*$I7/$C$1</f>
        <v>1.00024649539597</v>
      </c>
      <c r="M7" s="44">
        <f t="shared" ref="M7:M10" si="2">D7*$I7/$C$1</f>
        <v>2.6627727457541766</v>
      </c>
      <c r="N7" s="44">
        <v>0.29000100000000001</v>
      </c>
      <c r="O7" s="40">
        <f t="shared" ref="O7:O10" si="3">F7*$I7/$C$1</f>
        <v>245.16888313887321</v>
      </c>
      <c r="P7" s="40">
        <f t="shared" ref="P7:P10" si="4">G7*$I7/$C$1</f>
        <v>935.31268161653884</v>
      </c>
      <c r="Q7" s="44">
        <v>0.39000100000000004</v>
      </c>
    </row>
    <row r="8" spans="2:17" x14ac:dyDescent="0.25">
      <c r="B8">
        <v>2</v>
      </c>
      <c r="C8" s="44">
        <v>1.8283851645845064</v>
      </c>
      <c r="D8" s="44">
        <v>2.9508599593339802</v>
      </c>
      <c r="E8" s="44">
        <v>0.62000100000000002</v>
      </c>
      <c r="F8" s="40">
        <v>311.26191080126483</v>
      </c>
      <c r="G8" s="40">
        <v>821.81730390873508</v>
      </c>
      <c r="H8" s="44">
        <v>0.74000100000000002</v>
      </c>
      <c r="I8">
        <v>1454835694099757.8</v>
      </c>
      <c r="J8" s="44">
        <f t="shared" si="0"/>
        <v>1.4548356940997578</v>
      </c>
      <c r="K8" s="3">
        <v>2</v>
      </c>
      <c r="L8" s="48">
        <f t="shared" si="1"/>
        <v>1.00024649539597</v>
      </c>
      <c r="M8" s="44">
        <f t="shared" si="2"/>
        <v>1.6143137616186278</v>
      </c>
      <c r="N8" s="44">
        <v>0.62000100000000002</v>
      </c>
      <c r="O8" s="49">
        <f t="shared" si="3"/>
        <v>170.28066156945039</v>
      </c>
      <c r="P8" s="40">
        <f t="shared" si="4"/>
        <v>449.58791725772835</v>
      </c>
      <c r="Q8" s="44">
        <v>0.74000100000000002</v>
      </c>
    </row>
    <row r="9" spans="2:17" x14ac:dyDescent="0.25">
      <c r="B9">
        <v>5</v>
      </c>
      <c r="C9" s="44">
        <v>1.1047698231169236</v>
      </c>
      <c r="D9" s="44">
        <v>2.6563172639325017</v>
      </c>
      <c r="E9" s="44">
        <v>1.3</v>
      </c>
      <c r="F9" s="40">
        <v>20.311267654210283</v>
      </c>
      <c r="G9" s="40">
        <v>668.71616717277107</v>
      </c>
      <c r="H9" s="44">
        <v>1.4750000000000001</v>
      </c>
      <c r="I9">
        <v>2407741363259954</v>
      </c>
      <c r="J9" s="44">
        <f t="shared" si="0"/>
        <v>2.4077413632599538</v>
      </c>
      <c r="K9" s="3">
        <v>5</v>
      </c>
      <c r="L9" s="48">
        <f t="shared" si="1"/>
        <v>1.00024649539597</v>
      </c>
      <c r="M9" s="44">
        <f t="shared" si="2"/>
        <v>2.4050005515285471</v>
      </c>
      <c r="N9" s="44">
        <v>1.3</v>
      </c>
      <c r="O9" s="49">
        <f t="shared" si="3"/>
        <v>18.38959922968785</v>
      </c>
      <c r="P9" s="40">
        <f t="shared" si="4"/>
        <v>605.44829215379343</v>
      </c>
      <c r="Q9" s="44">
        <v>1.4750000000000001</v>
      </c>
    </row>
    <row r="10" spans="2:17" x14ac:dyDescent="0.25">
      <c r="B10">
        <v>8</v>
      </c>
      <c r="C10" s="44">
        <v>0.66203829765947342</v>
      </c>
      <c r="D10" s="44">
        <v>2.5454288352493184</v>
      </c>
      <c r="E10" s="44">
        <v>1.77</v>
      </c>
      <c r="F10" s="40">
        <v>2.9992295014438715</v>
      </c>
      <c r="G10" s="40">
        <v>619.45917642687732</v>
      </c>
      <c r="H10" s="44">
        <v>1.98</v>
      </c>
      <c r="I10">
        <v>4017894447200394</v>
      </c>
      <c r="J10" s="44">
        <f t="shared" si="0"/>
        <v>4.0178944472003941</v>
      </c>
      <c r="K10" s="3">
        <v>8</v>
      </c>
      <c r="L10" s="48">
        <f t="shared" si="1"/>
        <v>1.00024649539597</v>
      </c>
      <c r="M10" s="44">
        <f t="shared" si="2"/>
        <v>3.8457839685999073</v>
      </c>
      <c r="N10" s="44">
        <v>1.77</v>
      </c>
      <c r="O10" s="49">
        <f t="shared" si="3"/>
        <v>4.5314127722117084</v>
      </c>
      <c r="P10" s="40">
        <f t="shared" si="4"/>
        <v>935.91544847540229</v>
      </c>
      <c r="Q10" s="44">
        <v>1.98</v>
      </c>
    </row>
    <row r="26" ht="16.5" customHeight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9"/>
  <sheetViews>
    <sheetView tabSelected="1" topLeftCell="AG1" zoomScale="150" zoomScaleNormal="150" workbookViewId="0">
      <selection activeCell="AR25" sqref="AR25"/>
    </sheetView>
  </sheetViews>
  <sheetFormatPr baseColWidth="10" defaultRowHeight="15" x14ac:dyDescent="0.25"/>
  <cols>
    <col min="2" max="2" width="11" customWidth="1"/>
    <col min="3" max="3" width="8.140625" customWidth="1"/>
    <col min="5" max="5" width="9.140625" customWidth="1"/>
    <col min="6" max="6" width="10.7109375" customWidth="1"/>
    <col min="7" max="7" width="10.42578125" customWidth="1"/>
    <col min="8" max="8" width="8" customWidth="1"/>
    <col min="9" max="9" width="11.5703125" customWidth="1"/>
    <col min="10" max="10" width="9.28515625" customWidth="1"/>
    <col min="11" max="11" width="10.5703125" customWidth="1"/>
    <col min="12" max="12" width="10.7109375" customWidth="1"/>
    <col min="13" max="13" width="8.28515625" customWidth="1"/>
    <col min="14" max="14" width="10.140625" customWidth="1"/>
    <col min="15" max="15" width="8.5703125" customWidth="1"/>
    <col min="16" max="17" width="10.7109375" customWidth="1"/>
    <col min="18" max="18" width="8.140625" customWidth="1"/>
    <col min="19" max="19" width="11.140625" customWidth="1"/>
    <col min="20" max="20" width="8.5703125" customWidth="1"/>
    <col min="21" max="22" width="10.42578125" customWidth="1"/>
    <col min="23" max="23" width="7.85546875" customWidth="1"/>
    <col min="24" max="24" width="10.85546875" customWidth="1"/>
    <col min="25" max="25" width="8.7109375" customWidth="1"/>
    <col min="26" max="26" width="10.5703125" customWidth="1"/>
  </cols>
  <sheetData>
    <row r="2" spans="1:26" x14ac:dyDescent="0.25">
      <c r="O2">
        <v>0</v>
      </c>
      <c r="P2">
        <v>1</v>
      </c>
      <c r="Q2">
        <v>1</v>
      </c>
      <c r="R2">
        <v>0</v>
      </c>
      <c r="S2">
        <v>0</v>
      </c>
    </row>
    <row r="3" spans="1:26" x14ac:dyDescent="0.25">
      <c r="E3" s="44">
        <f>AVERAGE(E10:E42)</f>
        <v>1.0000578514493554</v>
      </c>
      <c r="O3">
        <v>1</v>
      </c>
      <c r="P3">
        <v>1</v>
      </c>
      <c r="Q3">
        <v>1</v>
      </c>
      <c r="R3">
        <v>2</v>
      </c>
      <c r="S3">
        <v>500</v>
      </c>
    </row>
    <row r="4" spans="1:26" x14ac:dyDescent="0.25">
      <c r="P4" s="40">
        <f>AVERAGE(P10:P109)</f>
        <v>85.74790339687803</v>
      </c>
      <c r="U4" s="40">
        <f>AVERAGE(U10:U109)</f>
        <v>245.08783060283702</v>
      </c>
    </row>
    <row r="6" spans="1:26" x14ac:dyDescent="0.25">
      <c r="A6" t="s">
        <v>51</v>
      </c>
      <c r="B6" s="51" t="s">
        <v>48</v>
      </c>
      <c r="C6" s="52"/>
      <c r="D6" s="52"/>
      <c r="E6" s="52"/>
      <c r="F6" s="53"/>
      <c r="G6" s="51" t="s">
        <v>15</v>
      </c>
      <c r="H6" s="52"/>
      <c r="I6" s="52"/>
      <c r="J6" s="52"/>
      <c r="K6" s="53"/>
      <c r="L6" s="51" t="s">
        <v>49</v>
      </c>
      <c r="M6" s="52"/>
      <c r="N6" s="52"/>
      <c r="O6" s="52"/>
      <c r="P6" s="53"/>
      <c r="Q6" s="51" t="s">
        <v>50</v>
      </c>
      <c r="R6" s="52"/>
      <c r="S6" s="52"/>
      <c r="T6" s="52"/>
      <c r="U6" s="53"/>
      <c r="V6" s="51" t="s">
        <v>24</v>
      </c>
      <c r="W6" s="52"/>
      <c r="X6" s="52"/>
      <c r="Y6" s="52"/>
      <c r="Z6" s="53"/>
    </row>
    <row r="7" spans="1:26" x14ac:dyDescent="0.25">
      <c r="A7" t="s">
        <v>52</v>
      </c>
      <c r="B7" s="54">
        <f>1/0.662</f>
        <v>1.5105740181268881</v>
      </c>
      <c r="C7" s="8"/>
      <c r="D7" s="8"/>
      <c r="E7" s="8"/>
      <c r="F7" s="55"/>
      <c r="G7" s="54">
        <f>1/1.105</f>
        <v>0.90497737556561086</v>
      </c>
      <c r="H7" s="8"/>
      <c r="I7" s="8"/>
      <c r="J7" s="8"/>
      <c r="K7" s="55"/>
      <c r="L7" s="54">
        <f>1/1.828</f>
        <v>0.54704595185995619</v>
      </c>
      <c r="M7" s="8"/>
      <c r="N7" s="8"/>
      <c r="O7" s="8"/>
      <c r="P7" s="55"/>
      <c r="Q7" s="54">
        <f>1/1.279</f>
        <v>0.78186082877247853</v>
      </c>
      <c r="R7" s="8"/>
      <c r="S7" s="8"/>
      <c r="T7" s="8"/>
      <c r="U7" s="55"/>
      <c r="V7" s="54">
        <f>1/0.802</f>
        <v>1.2468827930174562</v>
      </c>
      <c r="W7" s="8"/>
      <c r="X7" s="8"/>
      <c r="Y7" s="8"/>
      <c r="Z7" s="55"/>
    </row>
    <row r="8" spans="1:26" ht="45" x14ac:dyDescent="0.25">
      <c r="B8" s="54" t="s">
        <v>5</v>
      </c>
      <c r="C8" s="66" t="s">
        <v>7</v>
      </c>
      <c r="D8" s="26" t="s">
        <v>35</v>
      </c>
      <c r="E8" s="8" t="s">
        <v>53</v>
      </c>
      <c r="F8" s="56" t="s">
        <v>54</v>
      </c>
      <c r="G8" s="54" t="s">
        <v>5</v>
      </c>
      <c r="H8" s="66" t="s">
        <v>7</v>
      </c>
      <c r="I8" s="66" t="s">
        <v>35</v>
      </c>
      <c r="J8" s="8" t="s">
        <v>53</v>
      </c>
      <c r="K8" s="56" t="s">
        <v>54</v>
      </c>
      <c r="L8" s="58" t="s">
        <v>5</v>
      </c>
      <c r="M8" s="67" t="s">
        <v>7</v>
      </c>
      <c r="N8" s="68" t="s">
        <v>35</v>
      </c>
      <c r="O8" s="8" t="s">
        <v>53</v>
      </c>
      <c r="P8" s="56" t="s">
        <v>54</v>
      </c>
      <c r="Q8" s="58" t="s">
        <v>5</v>
      </c>
      <c r="R8" s="67" t="s">
        <v>7</v>
      </c>
      <c r="S8" s="68" t="s">
        <v>35</v>
      </c>
      <c r="T8" s="8" t="s">
        <v>53</v>
      </c>
      <c r="U8" s="56" t="s">
        <v>54</v>
      </c>
      <c r="V8" s="58" t="s">
        <v>5</v>
      </c>
      <c r="W8" s="67" t="s">
        <v>7</v>
      </c>
      <c r="X8" s="68" t="s">
        <v>35</v>
      </c>
      <c r="Y8" s="8" t="s">
        <v>53</v>
      </c>
      <c r="Z8" s="56" t="s">
        <v>54</v>
      </c>
    </row>
    <row r="9" spans="1:26" x14ac:dyDescent="0.25">
      <c r="B9" s="54"/>
      <c r="C9" s="8"/>
      <c r="D9" s="57"/>
      <c r="E9" s="8"/>
      <c r="F9" s="55"/>
      <c r="G9" s="54"/>
      <c r="H9" s="8"/>
      <c r="I9" s="8"/>
      <c r="J9" s="8"/>
      <c r="K9" s="55"/>
      <c r="L9" s="58"/>
      <c r="M9" s="59"/>
      <c r="N9" s="68"/>
      <c r="O9" s="8"/>
      <c r="P9" s="55"/>
      <c r="Q9" s="58"/>
      <c r="R9" s="67"/>
      <c r="S9" s="68"/>
      <c r="T9" s="8"/>
      <c r="U9" s="55"/>
      <c r="V9" s="58"/>
      <c r="W9" s="67"/>
      <c r="X9" s="68"/>
      <c r="Y9" s="8"/>
      <c r="Z9" s="55"/>
    </row>
    <row r="10" spans="1:26" x14ac:dyDescent="0.25">
      <c r="B10" s="58">
        <v>3.0001E-2</v>
      </c>
      <c r="C10" s="59">
        <v>0.40831348892188024</v>
      </c>
      <c r="D10" s="60">
        <v>0.10451511963867757</v>
      </c>
      <c r="E10" s="59">
        <f>C10*$B$7</f>
        <v>0.6167877476161332</v>
      </c>
      <c r="F10" s="61">
        <f>D10*$B$7</f>
        <v>0.1578778242276096</v>
      </c>
      <c r="G10" s="58">
        <v>2.5000999999999999E-2</v>
      </c>
      <c r="H10" s="59">
        <v>0.58136668553126847</v>
      </c>
      <c r="I10" s="60">
        <v>0</v>
      </c>
      <c r="J10" s="59">
        <f>H10*$G$7</f>
        <v>0.52612369731336517</v>
      </c>
      <c r="K10" s="61">
        <f>I10*$G$7</f>
        <v>0</v>
      </c>
      <c r="L10" s="58">
        <v>2.0000999999999998E-2</v>
      </c>
      <c r="M10" s="59">
        <v>1.1791054416276443</v>
      </c>
      <c r="N10" s="68">
        <v>1.2541877064458933</v>
      </c>
      <c r="O10" s="59">
        <f>M10*$L$7</f>
        <v>0.64502485865844872</v>
      </c>
      <c r="P10" s="61">
        <f>N10*$L$7</f>
        <v>0.68609830768374902</v>
      </c>
      <c r="Q10" s="58">
        <v>1.0001000000000001E-2</v>
      </c>
      <c r="R10" s="67">
        <v>1.8292735769636559</v>
      </c>
      <c r="S10" s="68">
        <v>10.660642535653313</v>
      </c>
      <c r="T10" s="59">
        <f>R10*$Q$7</f>
        <v>1.4302373549364003</v>
      </c>
      <c r="U10" s="61">
        <f>S10*$Q$7</f>
        <v>8.3351388081730367</v>
      </c>
      <c r="V10" s="58">
        <v>1.0001000000000001E-2</v>
      </c>
      <c r="W10" s="67">
        <v>2.7196706585418235</v>
      </c>
      <c r="X10" s="68">
        <v>54.555801335362986</v>
      </c>
      <c r="Y10" s="59">
        <f>W10*$V$7</f>
        <v>3.3911105468102534</v>
      </c>
      <c r="Z10" s="61">
        <f>X10*$V$7</f>
        <v>68.024689944342867</v>
      </c>
    </row>
    <row r="11" spans="1:26" x14ac:dyDescent="0.25">
      <c r="B11" s="58">
        <v>6.0000999999999999E-2</v>
      </c>
      <c r="C11" s="59">
        <v>0.43752122267702809</v>
      </c>
      <c r="D11" s="60">
        <v>0.31353908813427001</v>
      </c>
      <c r="E11" s="59">
        <f t="shared" ref="E11:E74" si="0">C11*$B$7</f>
        <v>0.66090819135502721</v>
      </c>
      <c r="F11" s="61">
        <f t="shared" ref="F11:F74" si="1">D11*$B$7</f>
        <v>0.47362400020282475</v>
      </c>
      <c r="G11" s="58">
        <v>5.0000999999999997E-2</v>
      </c>
      <c r="H11" s="59">
        <v>0.61808493460358471</v>
      </c>
      <c r="I11" s="60">
        <v>0.25083754128917868</v>
      </c>
      <c r="J11" s="59">
        <f t="shared" ref="J11:J74" si="2">H11*$G$7</f>
        <v>0.55935288199419431</v>
      </c>
      <c r="K11" s="61">
        <f t="shared" ref="K11:K74" si="3">I11*$G$7</f>
        <v>0.22700229980921147</v>
      </c>
      <c r="L11" s="58">
        <v>4.0001000000000002E-2</v>
      </c>
      <c r="M11" s="59">
        <v>1.247991546986184</v>
      </c>
      <c r="N11" s="68">
        <v>3.4489299694769699</v>
      </c>
      <c r="O11" s="59">
        <f t="shared" ref="O11:O74" si="4">M11*$L$7</f>
        <v>0.6827087237342363</v>
      </c>
      <c r="P11" s="61">
        <f t="shared" ref="P11:P74" si="5">N11*$L$7</f>
        <v>1.8867231780508587</v>
      </c>
      <c r="Q11" s="58">
        <v>2.0000999999999998E-2</v>
      </c>
      <c r="R11" s="67">
        <v>1.9597346832236209</v>
      </c>
      <c r="S11" s="68">
        <v>21.320971532218493</v>
      </c>
      <c r="T11" s="59">
        <f t="shared" ref="T11:T74" si="6">R11*$Q$7</f>
        <v>1.5322397835993908</v>
      </c>
      <c r="U11" s="61">
        <f t="shared" ref="U11:U74" si="7">S11*$Q$7</f>
        <v>16.670032472414771</v>
      </c>
      <c r="V11" s="58">
        <v>2.0000999999999998E-2</v>
      </c>
      <c r="W11" s="67">
        <v>3.0348251000581614</v>
      </c>
      <c r="X11" s="68">
        <v>117.26675435309831</v>
      </c>
      <c r="Y11" s="59">
        <f t="shared" ref="Y11:Y74" si="8">W11*$V$7</f>
        <v>3.7840711970800012</v>
      </c>
      <c r="Z11" s="61">
        <f t="shared" ref="Z11:Z74" si="9">X11*$V$7</f>
        <v>146.21789819588315</v>
      </c>
    </row>
    <row r="12" spans="1:26" x14ac:dyDescent="0.25">
      <c r="B12" s="58">
        <v>9.0000999999999998E-2</v>
      </c>
      <c r="C12" s="59">
        <v>0.44830195068343681</v>
      </c>
      <c r="D12" s="60">
        <v>0</v>
      </c>
      <c r="E12" s="59">
        <f t="shared" si="0"/>
        <v>0.67719327897800119</v>
      </c>
      <c r="F12" s="61">
        <f t="shared" si="1"/>
        <v>0</v>
      </c>
      <c r="G12" s="58">
        <v>7.5000999999999998E-2</v>
      </c>
      <c r="H12" s="59">
        <v>0.66745824835117618</v>
      </c>
      <c r="I12" s="60">
        <v>0.50166254101483199</v>
      </c>
      <c r="J12" s="59">
        <f t="shared" si="2"/>
        <v>0.60403461389246715</v>
      </c>
      <c r="K12" s="61">
        <f t="shared" si="3"/>
        <v>0.45399324978717825</v>
      </c>
      <c r="L12" s="58">
        <v>6.0000999999999999E-2</v>
      </c>
      <c r="M12" s="59">
        <v>1.3013662465765452</v>
      </c>
      <c r="N12" s="68">
        <v>7.2113990270882109</v>
      </c>
      <c r="O12" s="59">
        <f t="shared" si="4"/>
        <v>0.71190713707688458</v>
      </c>
      <c r="P12" s="61">
        <f t="shared" si="5"/>
        <v>3.9449666450154321</v>
      </c>
      <c r="Q12" s="58">
        <v>3.0001E-2</v>
      </c>
      <c r="R12" s="67">
        <v>2.0736070634085775</v>
      </c>
      <c r="S12" s="68">
        <v>23.202206061024111</v>
      </c>
      <c r="T12" s="59">
        <f t="shared" si="6"/>
        <v>1.6212721371450958</v>
      </c>
      <c r="U12" s="61">
        <f t="shared" si="7"/>
        <v>18.140896060222136</v>
      </c>
      <c r="V12" s="58">
        <v>3.0001E-2</v>
      </c>
      <c r="W12" s="67">
        <v>3.1092301204460404</v>
      </c>
      <c r="X12" s="68">
        <v>184.36411921383208</v>
      </c>
      <c r="Y12" s="59">
        <f t="shared" si="8"/>
        <v>3.8768455367157606</v>
      </c>
      <c r="Z12" s="61">
        <f t="shared" si="9"/>
        <v>229.88044789754622</v>
      </c>
    </row>
    <row r="13" spans="1:26" x14ac:dyDescent="0.25">
      <c r="B13" s="58">
        <v>0.120001</v>
      </c>
      <c r="C13" s="59">
        <v>0.45878450301702994</v>
      </c>
      <c r="D13" s="60">
        <v>0.20902710388647375</v>
      </c>
      <c r="E13" s="59">
        <f t="shared" si="0"/>
        <v>0.69302795017678231</v>
      </c>
      <c r="F13" s="61">
        <f t="shared" si="1"/>
        <v>0.31575091221521712</v>
      </c>
      <c r="G13" s="58">
        <v>0.10000099999999999</v>
      </c>
      <c r="H13" s="59">
        <v>0.65982513925054742</v>
      </c>
      <c r="I13" s="60">
        <v>0.50166254101483199</v>
      </c>
      <c r="J13" s="59">
        <f t="shared" si="2"/>
        <v>0.59712682285117413</v>
      </c>
      <c r="K13" s="61">
        <f t="shared" si="3"/>
        <v>0.45399324978717825</v>
      </c>
      <c r="L13" s="58">
        <v>8.0001000000000003E-2</v>
      </c>
      <c r="M13" s="59">
        <v>1.3622959840345896</v>
      </c>
      <c r="N13" s="68">
        <v>8.4658689187134222</v>
      </c>
      <c r="O13" s="59">
        <f t="shared" si="4"/>
        <v>0.74523850330119779</v>
      </c>
      <c r="P13" s="61">
        <f t="shared" si="5"/>
        <v>4.6312193209592021</v>
      </c>
      <c r="Q13" s="58">
        <v>4.0001000000000002E-2</v>
      </c>
      <c r="R13" s="67">
        <v>2.1320780273374731</v>
      </c>
      <c r="S13" s="68">
        <v>33.862221518501158</v>
      </c>
      <c r="T13" s="59">
        <f t="shared" si="6"/>
        <v>1.6669882934616678</v>
      </c>
      <c r="U13" s="61">
        <f t="shared" si="7"/>
        <v>26.475544580532571</v>
      </c>
      <c r="V13" s="58">
        <v>4.0001000000000002E-2</v>
      </c>
      <c r="W13" s="67">
        <v>3.2818910796561731</v>
      </c>
      <c r="X13" s="68">
        <v>237.66576419665802</v>
      </c>
      <c r="Y13" s="59">
        <f t="shared" si="8"/>
        <v>4.0921335157807643</v>
      </c>
      <c r="Z13" s="61">
        <f t="shared" si="9"/>
        <v>296.34135186615708</v>
      </c>
    </row>
    <row r="14" spans="1:26" x14ac:dyDescent="0.25">
      <c r="B14" s="58">
        <v>0.150001</v>
      </c>
      <c r="C14" s="59">
        <v>0.47538388942103438</v>
      </c>
      <c r="D14" s="60">
        <v>0.52257559819338784</v>
      </c>
      <c r="E14" s="59">
        <f t="shared" si="0"/>
        <v>0.71810255199552009</v>
      </c>
      <c r="F14" s="61">
        <f t="shared" si="1"/>
        <v>0.78938912113804804</v>
      </c>
      <c r="G14" s="58">
        <v>0.125001</v>
      </c>
      <c r="H14" s="59">
        <v>0.68999637862353203</v>
      </c>
      <c r="I14" s="60">
        <v>1.5050189769533093</v>
      </c>
      <c r="J14" s="59">
        <f t="shared" si="2"/>
        <v>0.62443111187649958</v>
      </c>
      <c r="K14" s="61">
        <f t="shared" si="3"/>
        <v>1.3620081239396464</v>
      </c>
      <c r="L14" s="58">
        <v>0.10000099999999999</v>
      </c>
      <c r="M14" s="59">
        <v>1.390038236091798</v>
      </c>
      <c r="N14" s="68">
        <v>13.168955240727474</v>
      </c>
      <c r="O14" s="59">
        <f t="shared" si="4"/>
        <v>0.76041478998457213</v>
      </c>
      <c r="P14" s="61">
        <f t="shared" si="5"/>
        <v>7.2040236546649199</v>
      </c>
      <c r="Q14" s="58">
        <v>5.0000999999999997E-2</v>
      </c>
      <c r="R14" s="67">
        <v>2.2252323716566935</v>
      </c>
      <c r="S14" s="68">
        <v>48.912097748946117</v>
      </c>
      <c r="T14" s="59">
        <f t="shared" si="6"/>
        <v>1.7398220263148503</v>
      </c>
      <c r="U14" s="61">
        <f t="shared" si="7"/>
        <v>38.242453282991491</v>
      </c>
      <c r="V14" s="58">
        <v>5.0000999999999997E-2</v>
      </c>
      <c r="W14" s="67">
        <v>3.4484649910092662</v>
      </c>
      <c r="X14" s="68">
        <v>343.01176241889135</v>
      </c>
      <c r="Y14" s="59">
        <f t="shared" si="8"/>
        <v>4.2998316596125505</v>
      </c>
      <c r="Z14" s="61">
        <f t="shared" si="9"/>
        <v>427.69546436270736</v>
      </c>
    </row>
    <row r="15" spans="1:26" x14ac:dyDescent="0.25">
      <c r="B15" s="58">
        <v>0.18000099999999999</v>
      </c>
      <c r="C15" s="59">
        <v>0.48173681842481098</v>
      </c>
      <c r="D15" s="60">
        <v>0.31353908813427001</v>
      </c>
      <c r="E15" s="59">
        <f t="shared" si="0"/>
        <v>0.72769912148762983</v>
      </c>
      <c r="F15" s="61">
        <f t="shared" si="1"/>
        <v>0.47362400020282475</v>
      </c>
      <c r="G15" s="58">
        <v>0.150001</v>
      </c>
      <c r="H15" s="59">
        <v>0.68761128678009475</v>
      </c>
      <c r="I15" s="60">
        <v>1.5050189769533093</v>
      </c>
      <c r="J15" s="59">
        <f t="shared" si="2"/>
        <v>0.62227265771954277</v>
      </c>
      <c r="K15" s="61">
        <f t="shared" si="3"/>
        <v>1.3620081239396464</v>
      </c>
      <c r="L15" s="58">
        <v>0.120001</v>
      </c>
      <c r="M15" s="59">
        <v>1.4492014943272942</v>
      </c>
      <c r="N15" s="68">
        <v>10.974181623787583</v>
      </c>
      <c r="O15" s="59">
        <f t="shared" si="4"/>
        <v>0.79277981090114558</v>
      </c>
      <c r="P15" s="61">
        <f t="shared" si="5"/>
        <v>6.0033816322689182</v>
      </c>
      <c r="Q15" s="58">
        <v>6.0000999999999999E-2</v>
      </c>
      <c r="R15" s="67">
        <v>2.1989788031899464</v>
      </c>
      <c r="S15" s="68">
        <v>67.097364860733776</v>
      </c>
      <c r="T15" s="59">
        <f t="shared" si="6"/>
        <v>1.7192953895152046</v>
      </c>
      <c r="U15" s="61">
        <f t="shared" si="7"/>
        <v>52.460801298462691</v>
      </c>
      <c r="V15" s="58">
        <v>6.0000999999999999E-2</v>
      </c>
      <c r="W15" s="67">
        <v>3.6179084120969649</v>
      </c>
      <c r="X15" s="68">
        <v>453.37752144215438</v>
      </c>
      <c r="Y15" s="59">
        <f t="shared" si="8"/>
        <v>4.5111077457568136</v>
      </c>
      <c r="Z15" s="61">
        <f t="shared" si="9"/>
        <v>565.30863022712504</v>
      </c>
    </row>
    <row r="16" spans="1:26" x14ac:dyDescent="0.25">
      <c r="B16" s="58">
        <v>0.21000100000000002</v>
      </c>
      <c r="C16" s="59">
        <v>0.48933920069480263</v>
      </c>
      <c r="D16" s="60">
        <v>0.31353908813427001</v>
      </c>
      <c r="E16" s="59">
        <f t="shared" si="0"/>
        <v>0.73918308262054766</v>
      </c>
      <c r="F16" s="61">
        <f t="shared" si="1"/>
        <v>0.47362400020282475</v>
      </c>
      <c r="G16" s="58">
        <v>0.17500099999999999</v>
      </c>
      <c r="H16" s="59">
        <v>0.72156788356412427</v>
      </c>
      <c r="I16" s="60">
        <v>1.5050189769533093</v>
      </c>
      <c r="J16" s="59">
        <f t="shared" si="2"/>
        <v>0.65300260956029343</v>
      </c>
      <c r="K16" s="61">
        <f t="shared" si="3"/>
        <v>1.3620081239396464</v>
      </c>
      <c r="L16" s="58">
        <v>0.14000099999999999</v>
      </c>
      <c r="M16" s="59">
        <v>1.4874134436154818</v>
      </c>
      <c r="N16" s="68">
        <v>15.990807033935907</v>
      </c>
      <c r="O16" s="59">
        <f t="shared" si="4"/>
        <v>0.81368350307192649</v>
      </c>
      <c r="P16" s="61">
        <f t="shared" si="5"/>
        <v>8.7477062548883513</v>
      </c>
      <c r="Q16" s="58">
        <v>7.0000999999999994E-2</v>
      </c>
      <c r="R16" s="67">
        <v>2.3111339297891917</v>
      </c>
      <c r="S16" s="68">
        <v>64.589052155659616</v>
      </c>
      <c r="T16" s="59">
        <f t="shared" si="6"/>
        <v>1.8069850897491726</v>
      </c>
      <c r="U16" s="61">
        <f t="shared" si="7"/>
        <v>50.499649848052869</v>
      </c>
      <c r="V16" s="58">
        <v>7.0000999999999994E-2</v>
      </c>
      <c r="W16" s="67">
        <v>3.7049327537040728</v>
      </c>
      <c r="X16" s="68">
        <v>518.62500568289602</v>
      </c>
      <c r="Y16" s="59">
        <f t="shared" si="8"/>
        <v>4.6196168998803895</v>
      </c>
      <c r="Z16" s="61">
        <f t="shared" si="9"/>
        <v>646.6645956145835</v>
      </c>
    </row>
    <row r="17" spans="2:26" x14ac:dyDescent="0.25">
      <c r="B17" s="58">
        <v>0.24000100000000002</v>
      </c>
      <c r="C17" s="59">
        <v>0.5108683621815423</v>
      </c>
      <c r="D17" s="60">
        <v>0.31353908813427001</v>
      </c>
      <c r="E17" s="59">
        <f t="shared" si="0"/>
        <v>0.77170447459447467</v>
      </c>
      <c r="F17" s="61">
        <f t="shared" si="1"/>
        <v>0.47362400020282475</v>
      </c>
      <c r="G17" s="58">
        <v>0.20000100000000001</v>
      </c>
      <c r="H17" s="59">
        <v>0.7385428897957137</v>
      </c>
      <c r="I17" s="60">
        <v>1.7558502474607254</v>
      </c>
      <c r="J17" s="59">
        <f t="shared" si="2"/>
        <v>0.66836460614996718</v>
      </c>
      <c r="K17" s="61">
        <f t="shared" si="3"/>
        <v>1.5890047488332357</v>
      </c>
      <c r="L17" s="58">
        <v>0.160001</v>
      </c>
      <c r="M17" s="59">
        <v>1.5565622947298783</v>
      </c>
      <c r="N17" s="68">
        <v>23.202206061024111</v>
      </c>
      <c r="O17" s="59">
        <f t="shared" si="4"/>
        <v>0.85151110214982395</v>
      </c>
      <c r="P17" s="61">
        <f t="shared" si="5"/>
        <v>12.69267289990378</v>
      </c>
      <c r="Q17" s="58">
        <v>8.0001000000000003E-2</v>
      </c>
      <c r="R17" s="67">
        <v>2.3828895448823366</v>
      </c>
      <c r="S17" s="68">
        <v>95.319018183699413</v>
      </c>
      <c r="T17" s="59">
        <f t="shared" si="6"/>
        <v>1.8630879944349779</v>
      </c>
      <c r="U17" s="61">
        <f t="shared" si="7"/>
        <v>74.526206554886173</v>
      </c>
      <c r="V17" s="58">
        <v>8.0001000000000003E-2</v>
      </c>
      <c r="W17" s="67">
        <v>3.7842524992984563</v>
      </c>
      <c r="X17" s="68">
        <v>659.09051716704892</v>
      </c>
      <c r="Y17" s="59">
        <f t="shared" si="8"/>
        <v>4.7185193258085487</v>
      </c>
      <c r="Z17" s="61">
        <f t="shared" si="9"/>
        <v>821.80862489656965</v>
      </c>
    </row>
    <row r="18" spans="2:26" x14ac:dyDescent="0.25">
      <c r="B18" s="58">
        <v>0.27000100000000005</v>
      </c>
      <c r="C18" s="59">
        <v>0.51624587108213316</v>
      </c>
      <c r="D18" s="60">
        <v>0.83611468632765784</v>
      </c>
      <c r="E18" s="59">
        <f t="shared" si="0"/>
        <v>0.77982759982195338</v>
      </c>
      <c r="F18" s="61">
        <f t="shared" si="1"/>
        <v>1.2630131213408728</v>
      </c>
      <c r="G18" s="58">
        <v>0.22500100000000003</v>
      </c>
      <c r="H18" s="59">
        <v>0.76845012925648915</v>
      </c>
      <c r="I18" s="60">
        <v>2.0066815179681416</v>
      </c>
      <c r="J18" s="59">
        <f t="shared" si="2"/>
        <v>0.69542998122759203</v>
      </c>
      <c r="K18" s="61">
        <f t="shared" si="3"/>
        <v>1.816001373726825</v>
      </c>
      <c r="L18" s="58">
        <v>0.18000099999999999</v>
      </c>
      <c r="M18" s="59">
        <v>1.6269687511267814</v>
      </c>
      <c r="N18" s="68">
        <v>30.100379539066189</v>
      </c>
      <c r="O18" s="59">
        <f t="shared" si="4"/>
        <v>0.89002666910655426</v>
      </c>
      <c r="P18" s="61">
        <f t="shared" si="5"/>
        <v>16.466290776294414</v>
      </c>
      <c r="Q18" s="58">
        <v>9.0000999999999998E-2</v>
      </c>
      <c r="R18" s="67">
        <v>2.4514680683954171</v>
      </c>
      <c r="S18" s="68">
        <v>89.675314597282551</v>
      </c>
      <c r="T18" s="59">
        <f t="shared" si="6"/>
        <v>1.9167068556649078</v>
      </c>
      <c r="U18" s="61">
        <f t="shared" si="7"/>
        <v>70.113615791464071</v>
      </c>
      <c r="V18" s="58">
        <v>9.0000999999999998E-2</v>
      </c>
      <c r="W18" s="67">
        <v>3.9887505310568301</v>
      </c>
      <c r="X18" s="68">
        <v>808.96220129522999</v>
      </c>
      <c r="Y18" s="59">
        <f t="shared" si="8"/>
        <v>4.9735044028140019</v>
      </c>
      <c r="Z18" s="61">
        <f t="shared" si="9"/>
        <v>1008.681048996546</v>
      </c>
    </row>
    <row r="19" spans="2:26" x14ac:dyDescent="0.25">
      <c r="B19" s="58">
        <v>0.30000100000000002</v>
      </c>
      <c r="C19" s="59">
        <v>0.52165003080521544</v>
      </c>
      <c r="D19" s="60">
        <v>1.25415635253708</v>
      </c>
      <c r="E19" s="59">
        <f t="shared" si="0"/>
        <v>0.78799098308944926</v>
      </c>
      <c r="F19" s="61">
        <f t="shared" si="1"/>
        <v>1.894496000811299</v>
      </c>
      <c r="G19" s="58">
        <v>0.25000100000000003</v>
      </c>
      <c r="H19" s="59">
        <v>0.78422490785870058</v>
      </c>
      <c r="I19" s="60">
        <v>2.2575127884755575</v>
      </c>
      <c r="J19" s="59">
        <f t="shared" si="2"/>
        <v>0.7097057989671498</v>
      </c>
      <c r="K19" s="61">
        <f t="shared" si="3"/>
        <v>2.0429979986204141</v>
      </c>
      <c r="L19" s="58">
        <v>0.20000100000000001</v>
      </c>
      <c r="M19" s="59">
        <v>1.7306843460907164</v>
      </c>
      <c r="N19" s="68">
        <v>29.786840450931923</v>
      </c>
      <c r="O19" s="59">
        <f t="shared" si="4"/>
        <v>0.94676386547632185</v>
      </c>
      <c r="P19" s="61">
        <f t="shared" si="5"/>
        <v>16.294770487380699</v>
      </c>
      <c r="Q19" s="58">
        <v>0.10000099999999999</v>
      </c>
      <c r="R19" s="67">
        <v>2.4804933224012706</v>
      </c>
      <c r="S19" s="68">
        <v>102.8439562989219</v>
      </c>
      <c r="T19" s="59">
        <f t="shared" si="6"/>
        <v>1.9394005648172563</v>
      </c>
      <c r="U19" s="61">
        <f t="shared" si="7"/>
        <v>80.409660906115633</v>
      </c>
      <c r="V19" s="58">
        <v>0.10000099999999999</v>
      </c>
      <c r="W19" s="67">
        <v>3.9187874189305494</v>
      </c>
      <c r="X19" s="68">
        <v>945.03816554550326</v>
      </c>
      <c r="Y19" s="59">
        <f t="shared" si="8"/>
        <v>4.8862686021577915</v>
      </c>
      <c r="Z19" s="61">
        <f t="shared" si="9"/>
        <v>1178.3518273634702</v>
      </c>
    </row>
    <row r="20" spans="2:26" x14ac:dyDescent="0.25">
      <c r="B20" s="58">
        <v>0.33000100000000004</v>
      </c>
      <c r="C20" s="59">
        <v>0.5526007283513017</v>
      </c>
      <c r="D20" s="60">
        <v>0.62707817626854001</v>
      </c>
      <c r="E20" s="59">
        <f t="shared" si="0"/>
        <v>0.83474430264547073</v>
      </c>
      <c r="F20" s="61">
        <f t="shared" si="1"/>
        <v>0.94724800040564949</v>
      </c>
      <c r="G20" s="58">
        <v>0.275001</v>
      </c>
      <c r="H20" s="59">
        <v>0.80492413137914876</v>
      </c>
      <c r="I20" s="60">
        <v>3.2608065165964084</v>
      </c>
      <c r="J20" s="59">
        <f t="shared" si="2"/>
        <v>0.72843812794493101</v>
      </c>
      <c r="K20" s="61">
        <f t="shared" si="3"/>
        <v>2.9509561236166593</v>
      </c>
      <c r="L20" s="58">
        <v>0.22000100000000003</v>
      </c>
      <c r="M20" s="59">
        <v>1.7289987599529064</v>
      </c>
      <c r="N20" s="68">
        <v>36.056995135441056</v>
      </c>
      <c r="O20" s="59">
        <f t="shared" si="4"/>
        <v>0.94584177240312162</v>
      </c>
      <c r="P20" s="61">
        <f t="shared" si="5"/>
        <v>19.724833225077163</v>
      </c>
      <c r="Q20" s="58">
        <v>0.110001</v>
      </c>
      <c r="R20" s="67">
        <v>2.5175909537702292</v>
      </c>
      <c r="S20" s="68">
        <v>122.91045793951517</v>
      </c>
      <c r="T20" s="59">
        <f t="shared" si="6"/>
        <v>1.9684057496248861</v>
      </c>
      <c r="U20" s="61">
        <f t="shared" si="7"/>
        <v>96.098872509394198</v>
      </c>
      <c r="V20" s="58">
        <v>0.110001</v>
      </c>
      <c r="W20" s="67">
        <v>4.0012632489860929</v>
      </c>
      <c r="X20" s="68">
        <v>1039.7269701620526</v>
      </c>
      <c r="Y20" s="59">
        <f t="shared" si="8"/>
        <v>4.9891062954938805</v>
      </c>
      <c r="Z20" s="61">
        <f t="shared" si="9"/>
        <v>1296.4176685312375</v>
      </c>
    </row>
    <row r="21" spans="2:26" x14ac:dyDescent="0.25">
      <c r="B21" s="58">
        <v>0.36000100000000002</v>
      </c>
      <c r="C21" s="59">
        <v>0.5592436810116026</v>
      </c>
      <c r="D21" s="60">
        <v>1.0451511963867757</v>
      </c>
      <c r="E21" s="59">
        <f t="shared" si="0"/>
        <v>0.84477897433776816</v>
      </c>
      <c r="F21" s="61">
        <f t="shared" si="1"/>
        <v>1.5787782422760961</v>
      </c>
      <c r="G21" s="58">
        <v>0.30000100000000002</v>
      </c>
      <c r="H21" s="59">
        <v>0.80277670216451702</v>
      </c>
      <c r="I21" s="60">
        <v>3.2608065165964084</v>
      </c>
      <c r="J21" s="59">
        <f t="shared" si="2"/>
        <v>0.72649475309006062</v>
      </c>
      <c r="K21" s="61">
        <f t="shared" si="3"/>
        <v>2.9509561236166593</v>
      </c>
      <c r="L21" s="58">
        <v>0.24000100000000002</v>
      </c>
      <c r="M21" s="59">
        <v>1.7931526198542356</v>
      </c>
      <c r="N21" s="68">
        <v>42.327776898126451</v>
      </c>
      <c r="O21" s="59">
        <f t="shared" si="4"/>
        <v>0.98093688175833449</v>
      </c>
      <c r="P21" s="61">
        <f t="shared" si="5"/>
        <v>23.155239003351447</v>
      </c>
      <c r="Q21" s="58">
        <v>0.120001</v>
      </c>
      <c r="R21" s="67">
        <v>2.6008863750021556</v>
      </c>
      <c r="S21" s="68">
        <v>156.14560128174782</v>
      </c>
      <c r="T21" s="59">
        <f t="shared" si="6"/>
        <v>2.0335311767022328</v>
      </c>
      <c r="U21" s="61">
        <f t="shared" si="7"/>
        <v>122.08412922732434</v>
      </c>
      <c r="V21" s="58">
        <v>0.120001</v>
      </c>
      <c r="W21" s="67">
        <v>4.0521866999854206</v>
      </c>
      <c r="X21" s="68">
        <v>1239.7962623005303</v>
      </c>
      <c r="Y21" s="59">
        <f t="shared" si="8"/>
        <v>5.0526018703060096</v>
      </c>
      <c r="Z21" s="61">
        <f t="shared" si="9"/>
        <v>1545.8806263098879</v>
      </c>
    </row>
    <row r="22" spans="2:26" x14ac:dyDescent="0.25">
      <c r="B22" s="58">
        <v>0.39000100000000004</v>
      </c>
      <c r="C22" s="59">
        <v>0.57552388462388637</v>
      </c>
      <c r="D22" s="60">
        <v>0.94061726440280991</v>
      </c>
      <c r="E22" s="59">
        <f t="shared" si="0"/>
        <v>0.86937142692429958</v>
      </c>
      <c r="F22" s="61">
        <f t="shared" si="1"/>
        <v>1.4208720006084741</v>
      </c>
      <c r="G22" s="58">
        <v>0.32500100000000004</v>
      </c>
      <c r="H22" s="59">
        <v>0.81596415621144458</v>
      </c>
      <c r="I22" s="60">
        <v>3.0100379539066187</v>
      </c>
      <c r="J22" s="59">
        <f t="shared" si="2"/>
        <v>0.73842910064384126</v>
      </c>
      <c r="K22" s="61">
        <f t="shared" si="3"/>
        <v>2.7240162478792929</v>
      </c>
      <c r="L22" s="58">
        <v>0.26000100000000004</v>
      </c>
      <c r="M22" s="59">
        <v>1.843687595923365</v>
      </c>
      <c r="N22" s="68">
        <v>56.4370358641686</v>
      </c>
      <c r="O22" s="59">
        <f t="shared" si="4"/>
        <v>1.0085818358442915</v>
      </c>
      <c r="P22" s="61">
        <f t="shared" si="5"/>
        <v>30.873652004468596</v>
      </c>
      <c r="Q22" s="58">
        <v>0.13000100000000001</v>
      </c>
      <c r="R22" s="67">
        <v>2.6612946969566331</v>
      </c>
      <c r="S22" s="68">
        <v>153.63728857667365</v>
      </c>
      <c r="T22" s="59">
        <f t="shared" si="6"/>
        <v>2.0807620773703155</v>
      </c>
      <c r="U22" s="61">
        <f t="shared" si="7"/>
        <v>120.12297777691451</v>
      </c>
      <c r="V22" s="58">
        <v>0.13000100000000001</v>
      </c>
      <c r="W22" s="67">
        <v>3.9710236580918945</v>
      </c>
      <c r="X22" s="68">
        <v>1281.1834219342543</v>
      </c>
      <c r="Y22" s="59">
        <f t="shared" si="8"/>
        <v>4.9514010699400171</v>
      </c>
      <c r="Z22" s="61">
        <f t="shared" si="9"/>
        <v>1597.4855635090451</v>
      </c>
    </row>
    <row r="23" spans="2:26" x14ac:dyDescent="0.25">
      <c r="B23" s="58">
        <v>0.42000100000000001</v>
      </c>
      <c r="C23" s="59">
        <v>0.59126981762998942</v>
      </c>
      <c r="D23" s="60">
        <v>1.3586902845210456</v>
      </c>
      <c r="E23" s="59">
        <f t="shared" si="0"/>
        <v>0.8931568242144855</v>
      </c>
      <c r="F23" s="61">
        <f t="shared" si="1"/>
        <v>2.0524022424789208</v>
      </c>
      <c r="G23" s="58">
        <v>0.35000100000000001</v>
      </c>
      <c r="H23" s="59">
        <v>0.83942158309020987</v>
      </c>
      <c r="I23" s="60">
        <v>3.0100379539066187</v>
      </c>
      <c r="J23" s="59">
        <f t="shared" si="2"/>
        <v>0.75965754125810847</v>
      </c>
      <c r="K23" s="61">
        <f t="shared" si="3"/>
        <v>2.7240162478792929</v>
      </c>
      <c r="L23" s="58">
        <v>0.280001</v>
      </c>
      <c r="M23" s="59">
        <v>1.9273909315089539</v>
      </c>
      <c r="N23" s="68">
        <v>67.410903948868054</v>
      </c>
      <c r="O23" s="59">
        <f t="shared" si="4"/>
        <v>1.0543714067335632</v>
      </c>
      <c r="P23" s="61">
        <f t="shared" si="5"/>
        <v>36.876862116448606</v>
      </c>
      <c r="Q23" s="58">
        <v>0.14000099999999999</v>
      </c>
      <c r="R23" s="67">
        <v>2.7830993025322988</v>
      </c>
      <c r="S23" s="68">
        <v>201.92230814935124</v>
      </c>
      <c r="T23" s="59">
        <f t="shared" si="6"/>
        <v>2.1759963272340102</v>
      </c>
      <c r="U23" s="61">
        <f t="shared" si="7"/>
        <v>157.87514319730354</v>
      </c>
      <c r="V23" s="58">
        <v>0.14000099999999999</v>
      </c>
      <c r="W23" s="67">
        <v>3.8823930557362765</v>
      </c>
      <c r="X23" s="68">
        <v>1548.9458032009206</v>
      </c>
      <c r="Y23" s="59">
        <f t="shared" si="8"/>
        <v>4.8408890969280245</v>
      </c>
      <c r="Z23" s="61">
        <f t="shared" si="9"/>
        <v>1931.353869327831</v>
      </c>
    </row>
    <row r="24" spans="2:26" x14ac:dyDescent="0.25">
      <c r="B24" s="58">
        <v>0.45000100000000004</v>
      </c>
      <c r="C24" s="59">
        <v>0.59759609581127449</v>
      </c>
      <c r="D24" s="60">
        <v>1.25415635253708</v>
      </c>
      <c r="E24" s="59">
        <f t="shared" si="0"/>
        <v>0.90271313566657774</v>
      </c>
      <c r="F24" s="61">
        <f t="shared" si="1"/>
        <v>1.894496000811299</v>
      </c>
      <c r="G24" s="58">
        <v>0.37500100000000003</v>
      </c>
      <c r="H24" s="59">
        <v>0.85660477927632039</v>
      </c>
      <c r="I24" s="60">
        <v>4.5149628691334884</v>
      </c>
      <c r="J24" s="59">
        <f t="shared" si="2"/>
        <v>0.77520794504644375</v>
      </c>
      <c r="K24" s="61">
        <f t="shared" si="3"/>
        <v>4.0859392480846051</v>
      </c>
      <c r="L24" s="58">
        <v>0.30000100000000002</v>
      </c>
      <c r="M24" s="59">
        <v>1.9818818302530732</v>
      </c>
      <c r="N24" s="68">
        <v>70.232755742076478</v>
      </c>
      <c r="O24" s="59">
        <f t="shared" si="4"/>
        <v>1.0841804323047446</v>
      </c>
      <c r="P24" s="61">
        <f t="shared" si="5"/>
        <v>38.420544716672033</v>
      </c>
      <c r="Q24" s="58">
        <v>0.150001</v>
      </c>
      <c r="R24" s="67">
        <v>2.9044530388992271</v>
      </c>
      <c r="S24" s="68">
        <v>216.97218437979618</v>
      </c>
      <c r="T24" s="59">
        <f t="shared" si="6"/>
        <v>2.2708780601244936</v>
      </c>
      <c r="U24" s="61">
        <f t="shared" si="7"/>
        <v>169.64205189976246</v>
      </c>
      <c r="V24" s="58">
        <v>0.150001</v>
      </c>
      <c r="W24" s="67">
        <v>3.7612823121626522</v>
      </c>
      <c r="X24" s="68">
        <v>1609.772386298969</v>
      </c>
      <c r="Y24" s="59">
        <f t="shared" si="8"/>
        <v>4.6898781947165231</v>
      </c>
      <c r="Z24" s="61">
        <f t="shared" si="9"/>
        <v>2007.1974891508339</v>
      </c>
    </row>
    <row r="25" spans="2:26" x14ac:dyDescent="0.25">
      <c r="B25" s="58">
        <v>0.48000100000000001</v>
      </c>
      <c r="C25" s="59">
        <v>0.62751399560104659</v>
      </c>
      <c r="D25" s="60">
        <v>0.94061726440280991</v>
      </c>
      <c r="E25" s="59">
        <f t="shared" si="0"/>
        <v>0.94790633776593136</v>
      </c>
      <c r="F25" s="61">
        <f t="shared" si="1"/>
        <v>1.4208720006084741</v>
      </c>
      <c r="G25" s="58">
        <v>0.400001</v>
      </c>
      <c r="H25" s="59">
        <v>0.89963457019277948</v>
      </c>
      <c r="I25" s="60">
        <v>3.0100379539066187</v>
      </c>
      <c r="J25" s="59">
        <f t="shared" si="2"/>
        <v>0.81414893230115792</v>
      </c>
      <c r="K25" s="61">
        <f t="shared" si="3"/>
        <v>2.7240162478792929</v>
      </c>
      <c r="L25" s="58">
        <v>0.32000100000000004</v>
      </c>
      <c r="M25" s="59">
        <v>2.0116423334206019</v>
      </c>
      <c r="N25" s="68">
        <v>92.810705478625252</v>
      </c>
      <c r="O25" s="59">
        <f t="shared" si="4"/>
        <v>1.1004607950878567</v>
      </c>
      <c r="P25" s="61">
        <f t="shared" si="5"/>
        <v>50.771720721348601</v>
      </c>
      <c r="Q25" s="58">
        <v>0.160001</v>
      </c>
      <c r="R25" s="67">
        <v>2.8804070991520336</v>
      </c>
      <c r="S25" s="68">
        <v>240.17407690173218</v>
      </c>
      <c r="T25" s="59">
        <f t="shared" si="6"/>
        <v>2.2520774817451397</v>
      </c>
      <c r="U25" s="61">
        <f t="shared" si="7"/>
        <v>187.7827028160533</v>
      </c>
      <c r="V25" s="58">
        <v>0.160001</v>
      </c>
      <c r="W25" s="67">
        <v>3.6136132401286143</v>
      </c>
      <c r="X25" s="68">
        <v>1735.8150997289456</v>
      </c>
      <c r="Y25" s="59">
        <f t="shared" si="8"/>
        <v>4.505752169736426</v>
      </c>
      <c r="Z25" s="61">
        <f t="shared" si="9"/>
        <v>2164.3579797119019</v>
      </c>
    </row>
    <row r="26" spans="2:26" x14ac:dyDescent="0.25">
      <c r="B26" s="58">
        <v>0.51000100000000004</v>
      </c>
      <c r="C26" s="59">
        <v>0.63071617030816185</v>
      </c>
      <c r="D26" s="60">
        <v>1.3586902845210456</v>
      </c>
      <c r="E26" s="59">
        <f t="shared" si="0"/>
        <v>0.95274345968000274</v>
      </c>
      <c r="F26" s="61">
        <f t="shared" si="1"/>
        <v>2.0524022424789208</v>
      </c>
      <c r="G26" s="58">
        <v>0.42500100000000002</v>
      </c>
      <c r="H26" s="59">
        <v>0.89761036183978471</v>
      </c>
      <c r="I26" s="60">
        <v>6.0199504921779843</v>
      </c>
      <c r="J26" s="59">
        <f t="shared" si="2"/>
        <v>0.81231706953826666</v>
      </c>
      <c r="K26" s="61">
        <f t="shared" si="3"/>
        <v>5.4479189974461395</v>
      </c>
      <c r="L26" s="58">
        <v>0.340001</v>
      </c>
      <c r="M26" s="59">
        <v>2.1436473061505397</v>
      </c>
      <c r="N26" s="68">
        <v>95.00547909556515</v>
      </c>
      <c r="O26" s="59">
        <f t="shared" si="4"/>
        <v>1.172673581045153</v>
      </c>
      <c r="P26" s="61">
        <f t="shared" si="5"/>
        <v>51.972362743744604</v>
      </c>
      <c r="Q26" s="58">
        <v>0.17000099999999999</v>
      </c>
      <c r="R26" s="67">
        <v>2.9539790461827402</v>
      </c>
      <c r="S26" s="68">
        <v>291.59762274663376</v>
      </c>
      <c r="T26" s="59">
        <f t="shared" si="6"/>
        <v>2.3096005052249731</v>
      </c>
      <c r="U26" s="61">
        <f t="shared" si="7"/>
        <v>227.98875898876761</v>
      </c>
      <c r="V26" s="58">
        <v>0.17000099999999999</v>
      </c>
      <c r="W26" s="67">
        <v>3.3986442569829074</v>
      </c>
      <c r="X26" s="68">
        <v>1825.4872789353469</v>
      </c>
      <c r="Y26" s="59">
        <f t="shared" si="8"/>
        <v>4.2377110436195844</v>
      </c>
      <c r="Z26" s="61">
        <f t="shared" si="9"/>
        <v>2276.1686769767416</v>
      </c>
    </row>
    <row r="27" spans="2:26" x14ac:dyDescent="0.25">
      <c r="B27" s="58">
        <v>0.54000100000000006</v>
      </c>
      <c r="C27" s="59">
        <v>0.64360231329139228</v>
      </c>
      <c r="D27" s="60">
        <v>1.8812658827144335</v>
      </c>
      <c r="E27" s="59">
        <f t="shared" si="0"/>
        <v>0.9722089324643387</v>
      </c>
      <c r="F27" s="61">
        <f t="shared" si="1"/>
        <v>2.8417913636169687</v>
      </c>
      <c r="G27" s="58">
        <v>0.45000100000000004</v>
      </c>
      <c r="H27" s="59">
        <v>0.95187049581503702</v>
      </c>
      <c r="I27" s="60">
        <v>6.2707817626854006</v>
      </c>
      <c r="J27" s="59">
        <f t="shared" si="2"/>
        <v>0.86142126318102896</v>
      </c>
      <c r="K27" s="61">
        <f t="shared" si="3"/>
        <v>5.6749156223397295</v>
      </c>
      <c r="L27" s="58">
        <v>0.36000100000000002</v>
      </c>
      <c r="M27" s="59">
        <v>2.2079541731268781</v>
      </c>
      <c r="N27" s="68">
        <v>117.5802934412326</v>
      </c>
      <c r="O27" s="59">
        <f t="shared" si="4"/>
        <v>1.2078523923013555</v>
      </c>
      <c r="P27" s="61">
        <f t="shared" si="5"/>
        <v>64.321823545532055</v>
      </c>
      <c r="Q27" s="58">
        <v>0.18000099999999999</v>
      </c>
      <c r="R27" s="67">
        <v>3.0463859133158486</v>
      </c>
      <c r="S27" s="68">
        <v>289.71638821782818</v>
      </c>
      <c r="T27" s="59">
        <f t="shared" si="6"/>
        <v>2.3818498149459333</v>
      </c>
      <c r="U27" s="61">
        <f t="shared" si="7"/>
        <v>226.51789540096027</v>
      </c>
      <c r="V27" s="58">
        <v>0.18000099999999999</v>
      </c>
      <c r="W27" s="67">
        <v>3.1072209619692766</v>
      </c>
      <c r="X27" s="68">
        <v>1843.6725460471346</v>
      </c>
      <c r="Y27" s="59">
        <f t="shared" si="8"/>
        <v>3.8743403515826387</v>
      </c>
      <c r="Z27" s="61">
        <f t="shared" si="9"/>
        <v>2298.8435736248557</v>
      </c>
    </row>
    <row r="28" spans="2:26" x14ac:dyDescent="0.25">
      <c r="B28" s="58">
        <v>0.57000099999999998</v>
      </c>
      <c r="C28" s="59">
        <v>0.66375190279034113</v>
      </c>
      <c r="D28" s="60">
        <v>2.8218831471172439</v>
      </c>
      <c r="E28" s="59">
        <f t="shared" si="0"/>
        <v>1.0026463788373732</v>
      </c>
      <c r="F28" s="61">
        <f t="shared" si="1"/>
        <v>4.2626633642254435</v>
      </c>
      <c r="G28" s="58">
        <v>0.47500100000000001</v>
      </c>
      <c r="H28" s="59">
        <v>0.93925086105672095</v>
      </c>
      <c r="I28" s="60">
        <v>7.0232755742076476</v>
      </c>
      <c r="J28" s="59">
        <f t="shared" si="2"/>
        <v>0.85000077923685158</v>
      </c>
      <c r="K28" s="61">
        <f t="shared" si="3"/>
        <v>6.3559054970204958</v>
      </c>
      <c r="L28" s="58">
        <v>0.38000100000000003</v>
      </c>
      <c r="M28" s="59">
        <v>2.2774582640281307</v>
      </c>
      <c r="N28" s="68">
        <v>135.45202146488597</v>
      </c>
      <c r="O28" s="59">
        <f t="shared" si="4"/>
        <v>1.2458743238665921</v>
      </c>
      <c r="P28" s="61">
        <f t="shared" si="5"/>
        <v>74.098480013613766</v>
      </c>
      <c r="Q28" s="58">
        <v>0.190001</v>
      </c>
      <c r="R28" s="67">
        <v>3.1233481585065506</v>
      </c>
      <c r="S28" s="68">
        <v>363.0782640594847</v>
      </c>
      <c r="T28" s="59">
        <f t="shared" si="6"/>
        <v>2.4420235797549261</v>
      </c>
      <c r="U28" s="61">
        <f t="shared" si="7"/>
        <v>283.87667244682149</v>
      </c>
      <c r="V28" s="58">
        <v>0.190001</v>
      </c>
      <c r="W28" s="67">
        <v>2.7912901976707185</v>
      </c>
      <c r="X28" s="68">
        <v>1814.1998717625131</v>
      </c>
      <c r="Y28" s="59">
        <f t="shared" si="8"/>
        <v>3.4804117177939129</v>
      </c>
      <c r="Z28" s="61">
        <f t="shared" si="9"/>
        <v>2262.094603195153</v>
      </c>
    </row>
    <row r="29" spans="2:26" x14ac:dyDescent="0.25">
      <c r="B29" s="58">
        <v>0.60000100000000001</v>
      </c>
      <c r="C29" s="59">
        <v>0.66371302394341258</v>
      </c>
      <c r="D29" s="60">
        <v>1.8812658827144335</v>
      </c>
      <c r="E29" s="59">
        <f t="shared" si="0"/>
        <v>1.0025876494613482</v>
      </c>
      <c r="F29" s="61">
        <f t="shared" si="1"/>
        <v>2.8417913636169687</v>
      </c>
      <c r="G29" s="58">
        <v>0.50000100000000003</v>
      </c>
      <c r="H29" s="59">
        <v>0.97535520059447012</v>
      </c>
      <c r="I29" s="60">
        <v>7.2741068447150639</v>
      </c>
      <c r="J29" s="59">
        <f t="shared" si="2"/>
        <v>0.88267438967825351</v>
      </c>
      <c r="K29" s="61">
        <f t="shared" si="3"/>
        <v>6.5829021219140849</v>
      </c>
      <c r="L29" s="58">
        <v>0.400001</v>
      </c>
      <c r="M29" s="59">
        <v>2.3800764721835961</v>
      </c>
      <c r="N29" s="68">
        <v>148.30712407839107</v>
      </c>
      <c r="O29" s="59">
        <f t="shared" si="4"/>
        <v>1.302011199225162</v>
      </c>
      <c r="P29" s="61">
        <f t="shared" si="5"/>
        <v>81.130811859076076</v>
      </c>
      <c r="Q29" s="58">
        <v>0.20000100000000001</v>
      </c>
      <c r="R29" s="67">
        <v>3.2088493272235015</v>
      </c>
      <c r="S29" s="68">
        <v>359.94287317814195</v>
      </c>
      <c r="T29" s="59">
        <f t="shared" si="6"/>
        <v>2.5088735943889771</v>
      </c>
      <c r="U29" s="61">
        <f t="shared" si="7"/>
        <v>281.42523313380917</v>
      </c>
      <c r="V29" s="58">
        <v>0.20000100000000001</v>
      </c>
      <c r="W29" s="67">
        <v>2.4854905083879548</v>
      </c>
      <c r="X29" s="68">
        <v>1796.0146046507255</v>
      </c>
      <c r="Y29" s="59">
        <f t="shared" si="8"/>
        <v>3.0991153471171504</v>
      </c>
      <c r="Z29" s="61">
        <f t="shared" si="9"/>
        <v>2239.4197065470389</v>
      </c>
    </row>
    <row r="30" spans="2:26" x14ac:dyDescent="0.25">
      <c r="B30" s="58">
        <v>0.63000100000000003</v>
      </c>
      <c r="C30" s="59">
        <v>0.70107622292002092</v>
      </c>
      <c r="D30" s="60">
        <v>2.1948049708487036</v>
      </c>
      <c r="E30" s="59">
        <f t="shared" si="0"/>
        <v>1.059027527069518</v>
      </c>
      <c r="F30" s="61">
        <f t="shared" si="1"/>
        <v>3.3154153638197936</v>
      </c>
      <c r="G30" s="58">
        <v>0.52500100000000005</v>
      </c>
      <c r="H30" s="59">
        <v>1.0313344693899629</v>
      </c>
      <c r="I30" s="60">
        <v>7.7757693857298964</v>
      </c>
      <c r="J30" s="59">
        <f t="shared" si="2"/>
        <v>0.93333436143888038</v>
      </c>
      <c r="K30" s="61">
        <f t="shared" si="3"/>
        <v>7.0368953717012639</v>
      </c>
      <c r="L30" s="58">
        <v>0.42000100000000001</v>
      </c>
      <c r="M30" s="59">
        <v>2.4549919342069577</v>
      </c>
      <c r="N30" s="68">
        <v>191.57865363180164</v>
      </c>
      <c r="O30" s="59">
        <f t="shared" si="4"/>
        <v>1.3429933994567602</v>
      </c>
      <c r="P30" s="61">
        <f t="shared" si="5"/>
        <v>104.80232693205778</v>
      </c>
      <c r="Q30" s="58">
        <v>0.21000100000000002</v>
      </c>
      <c r="R30" s="67">
        <v>3.2102417543139059</v>
      </c>
      <c r="S30" s="68">
        <v>420.7694562761904</v>
      </c>
      <c r="T30" s="59">
        <f t="shared" si="6"/>
        <v>2.5099622785878859</v>
      </c>
      <c r="U30" s="61">
        <f t="shared" si="7"/>
        <v>328.9831558062474</v>
      </c>
      <c r="V30" s="58">
        <v>0.21000100000000002</v>
      </c>
      <c r="W30" s="67">
        <v>2.1449425361236223</v>
      </c>
      <c r="X30" s="68">
        <v>1701.9528782104444</v>
      </c>
      <c r="Y30" s="59">
        <f t="shared" si="8"/>
        <v>2.6744919403037679</v>
      </c>
      <c r="Z30" s="61">
        <f t="shared" si="9"/>
        <v>2122.1357583671374</v>
      </c>
    </row>
    <row r="31" spans="2:26" x14ac:dyDescent="0.25">
      <c r="B31" s="58">
        <v>0.66000100000000006</v>
      </c>
      <c r="C31" s="59">
        <v>0.73347891998325698</v>
      </c>
      <c r="D31" s="60">
        <v>3.3445214531282583</v>
      </c>
      <c r="E31" s="59">
        <f t="shared" si="0"/>
        <v>1.1079741993704788</v>
      </c>
      <c r="F31" s="61">
        <f t="shared" si="1"/>
        <v>5.0521472101635316</v>
      </c>
      <c r="G31" s="58">
        <v>0.55000100000000007</v>
      </c>
      <c r="H31" s="59">
        <v>1.0568565511640919</v>
      </c>
      <c r="I31" s="60">
        <v>10.033564359384773</v>
      </c>
      <c r="J31" s="59">
        <f t="shared" si="2"/>
        <v>0.95643126802180267</v>
      </c>
      <c r="K31" s="61">
        <f t="shared" si="3"/>
        <v>9.0801487415246811</v>
      </c>
      <c r="L31" s="58">
        <v>0.44000100000000003</v>
      </c>
      <c r="M31" s="59">
        <v>2.5768802547191556</v>
      </c>
      <c r="N31" s="68">
        <v>210.70453800799211</v>
      </c>
      <c r="O31" s="59">
        <f t="shared" si="4"/>
        <v>1.4096719117719669</v>
      </c>
      <c r="P31" s="61">
        <f t="shared" si="5"/>
        <v>115.26506455579437</v>
      </c>
      <c r="Q31" s="58">
        <v>0.22000100000000003</v>
      </c>
      <c r="R31" s="67">
        <v>3.2831317538279206</v>
      </c>
      <c r="S31" s="68">
        <v>478.46064849289598</v>
      </c>
      <c r="T31" s="59">
        <f t="shared" si="6"/>
        <v>2.566952114017139</v>
      </c>
      <c r="U31" s="61">
        <f t="shared" si="7"/>
        <v>374.08963916567319</v>
      </c>
      <c r="V31" s="58">
        <v>0.22000100000000003</v>
      </c>
      <c r="W31" s="67">
        <v>1.8473111671649325</v>
      </c>
      <c r="X31" s="68">
        <v>1590.9600410109128</v>
      </c>
      <c r="Y31" s="59">
        <f t="shared" si="8"/>
        <v>2.3033805076869478</v>
      </c>
      <c r="Z31" s="61">
        <f t="shared" si="9"/>
        <v>1983.7406995148538</v>
      </c>
    </row>
    <row r="32" spans="2:26" x14ac:dyDescent="0.25">
      <c r="B32" s="58">
        <v>0.69000099999999998</v>
      </c>
      <c r="C32" s="59">
        <v>0.74692911978604104</v>
      </c>
      <c r="D32" s="60">
        <v>3.2397993976914115</v>
      </c>
      <c r="E32" s="59">
        <f t="shared" si="0"/>
        <v>1.1282917217311796</v>
      </c>
      <c r="F32" s="61">
        <f t="shared" si="1"/>
        <v>4.8939567940957875</v>
      </c>
      <c r="G32" s="58">
        <v>0.57500099999999998</v>
      </c>
      <c r="H32" s="59">
        <v>1.0892009299569352</v>
      </c>
      <c r="I32" s="60">
        <v>11.789383252936688</v>
      </c>
      <c r="J32" s="59">
        <f t="shared" si="2"/>
        <v>0.98570219905604994</v>
      </c>
      <c r="K32" s="61">
        <f t="shared" si="3"/>
        <v>10.669125115779808</v>
      </c>
      <c r="L32" s="58">
        <v>0.46000100000000005</v>
      </c>
      <c r="M32" s="59">
        <v>2.6562752496946915</v>
      </c>
      <c r="N32" s="68">
        <v>232.65227417739098</v>
      </c>
      <c r="O32" s="59">
        <f t="shared" si="4"/>
        <v>1.4531046223712754</v>
      </c>
      <c r="P32" s="61">
        <f t="shared" si="5"/>
        <v>127.27148477975436</v>
      </c>
      <c r="Q32" s="58">
        <v>0.23000100000000001</v>
      </c>
      <c r="R32" s="67">
        <v>3.2923836652405862</v>
      </c>
      <c r="S32" s="68">
        <v>506.71052033379368</v>
      </c>
      <c r="T32" s="59">
        <f t="shared" si="6"/>
        <v>2.5741858211419753</v>
      </c>
      <c r="U32" s="61">
        <f t="shared" si="7"/>
        <v>396.17710737591375</v>
      </c>
      <c r="V32" s="58">
        <v>0.23000100000000001</v>
      </c>
      <c r="W32" s="67">
        <v>1.5495192661931181</v>
      </c>
      <c r="X32" s="68">
        <v>1419.140620713333</v>
      </c>
      <c r="Y32" s="59">
        <f t="shared" si="8"/>
        <v>1.9320689104652342</v>
      </c>
      <c r="Z32" s="61">
        <f t="shared" si="9"/>
        <v>1769.502020839567</v>
      </c>
    </row>
    <row r="33" spans="2:26" x14ac:dyDescent="0.25">
      <c r="B33" s="58">
        <v>0.720001</v>
      </c>
      <c r="C33" s="59">
        <v>0.76609200177463133</v>
      </c>
      <c r="D33" s="60">
        <v>3.658060541262528</v>
      </c>
      <c r="E33" s="59">
        <f t="shared" si="0"/>
        <v>1.157238673375576</v>
      </c>
      <c r="F33" s="61">
        <f t="shared" si="1"/>
        <v>5.5257712103663561</v>
      </c>
      <c r="G33" s="58">
        <v>0.60000100000000001</v>
      </c>
      <c r="H33" s="59">
        <v>1.1127232594269447</v>
      </c>
      <c r="I33" s="60">
        <v>12.792708334966351</v>
      </c>
      <c r="J33" s="59">
        <f t="shared" si="2"/>
        <v>1.0069893750470087</v>
      </c>
      <c r="K33" s="61">
        <f t="shared" si="3"/>
        <v>11.577111615354164</v>
      </c>
      <c r="L33" s="58">
        <v>0.48000100000000001</v>
      </c>
      <c r="M33" s="59">
        <v>2.6728501800498217</v>
      </c>
      <c r="N33" s="68">
        <v>280.31335096468138</v>
      </c>
      <c r="O33" s="59">
        <f t="shared" si="4"/>
        <v>1.46217187092441</v>
      </c>
      <c r="P33" s="61">
        <f t="shared" si="5"/>
        <v>153.3442838975281</v>
      </c>
      <c r="Q33" s="58">
        <v>0.24000100000000002</v>
      </c>
      <c r="R33" s="67">
        <v>3.2970601007401092</v>
      </c>
      <c r="S33" s="68">
        <v>507.96467668633085</v>
      </c>
      <c r="T33" s="59">
        <f t="shared" si="6"/>
        <v>2.5778421428773335</v>
      </c>
      <c r="U33" s="61">
        <f t="shared" si="7"/>
        <v>397.15768310111872</v>
      </c>
      <c r="V33" s="58">
        <v>0.24000100000000002</v>
      </c>
      <c r="W33" s="67">
        <v>1.269720119332977</v>
      </c>
      <c r="X33" s="68">
        <v>1318.8081125103665</v>
      </c>
      <c r="Y33" s="59">
        <f t="shared" si="8"/>
        <v>1.5831921687443602</v>
      </c>
      <c r="Z33" s="61">
        <f t="shared" si="9"/>
        <v>1644.3991427810054</v>
      </c>
    </row>
    <row r="34" spans="2:26" x14ac:dyDescent="0.25">
      <c r="B34" s="58">
        <v>0.75000100000000003</v>
      </c>
      <c r="C34" s="59">
        <v>0.78555807606144734</v>
      </c>
      <c r="D34" s="60">
        <v>5.0166254101483201</v>
      </c>
      <c r="E34" s="59">
        <f t="shared" si="0"/>
        <v>1.186643619428168</v>
      </c>
      <c r="F34" s="61">
        <f t="shared" si="1"/>
        <v>7.5779840032451959</v>
      </c>
      <c r="G34" s="58">
        <v>0.62500100000000003</v>
      </c>
      <c r="H34" s="59">
        <v>1.1734868211682781</v>
      </c>
      <c r="I34" s="60">
        <v>15.050189769533095</v>
      </c>
      <c r="J34" s="59">
        <f t="shared" si="2"/>
        <v>1.0619790236816997</v>
      </c>
      <c r="K34" s="61">
        <f t="shared" si="3"/>
        <v>13.620081239396466</v>
      </c>
      <c r="L34" s="58">
        <v>0.50000100000000003</v>
      </c>
      <c r="M34" s="59">
        <v>2.7750187731529019</v>
      </c>
      <c r="N34" s="68">
        <v>298.49861807646903</v>
      </c>
      <c r="O34" s="59">
        <f t="shared" si="4"/>
        <v>1.5180627861886771</v>
      </c>
      <c r="P34" s="61">
        <f t="shared" si="5"/>
        <v>163.29246065452352</v>
      </c>
      <c r="Q34" s="58">
        <v>0.25000100000000003</v>
      </c>
      <c r="R34" s="67">
        <v>3.347350516320494</v>
      </c>
      <c r="S34" s="68">
        <v>602.65348130288032</v>
      </c>
      <c r="T34" s="59">
        <f t="shared" si="6"/>
        <v>2.6171622488823254</v>
      </c>
      <c r="U34" s="61">
        <f t="shared" si="7"/>
        <v>471.19115035408942</v>
      </c>
      <c r="V34" s="58">
        <v>0.25000100000000003</v>
      </c>
      <c r="W34" s="67">
        <v>1.0203317557091549</v>
      </c>
      <c r="X34" s="68">
        <v>1178.3112471173999</v>
      </c>
      <c r="Y34" s="59">
        <f t="shared" si="8"/>
        <v>1.2722341093630358</v>
      </c>
      <c r="Z34" s="61">
        <f t="shared" si="9"/>
        <v>1469.2160188496257</v>
      </c>
    </row>
    <row r="35" spans="2:26" x14ac:dyDescent="0.25">
      <c r="B35" s="58">
        <v>0.78000100000000006</v>
      </c>
      <c r="C35" s="59">
        <v>0.81375652749189098</v>
      </c>
      <c r="D35" s="60">
        <v>4.2851387175310673</v>
      </c>
      <c r="E35" s="59">
        <f t="shared" si="0"/>
        <v>1.2292394675104092</v>
      </c>
      <c r="F35" s="61">
        <f t="shared" si="1"/>
        <v>6.4730192107720042</v>
      </c>
      <c r="G35" s="58">
        <v>0.65000100000000005</v>
      </c>
      <c r="H35" s="59">
        <v>1.2006135959954789</v>
      </c>
      <c r="I35" s="60">
        <v>18.812658827144336</v>
      </c>
      <c r="J35" s="59">
        <f t="shared" si="2"/>
        <v>1.0865281411723791</v>
      </c>
      <c r="K35" s="61">
        <f t="shared" si="3"/>
        <v>17.025030612800304</v>
      </c>
      <c r="L35" s="58">
        <v>0.52000100000000005</v>
      </c>
      <c r="M35" s="59">
        <v>2.8350806344149908</v>
      </c>
      <c r="N35" s="68">
        <v>345.8336142120998</v>
      </c>
      <c r="O35" s="59">
        <f t="shared" si="4"/>
        <v>1.5509193842532771</v>
      </c>
      <c r="P35" s="61">
        <f t="shared" si="5"/>
        <v>189.186878671827</v>
      </c>
      <c r="Q35" s="58">
        <v>0.26000100000000004</v>
      </c>
      <c r="R35" s="67">
        <v>3.4011510019925404</v>
      </c>
      <c r="S35" s="68">
        <v>669.12376798734556</v>
      </c>
      <c r="T35" s="59">
        <f t="shared" si="6"/>
        <v>2.6592267411982333</v>
      </c>
      <c r="U35" s="61">
        <f t="shared" si="7"/>
        <v>523.16166378994967</v>
      </c>
      <c r="V35" s="58">
        <v>0.26000100000000004</v>
      </c>
      <c r="W35" s="67">
        <v>0.78668963863052388</v>
      </c>
      <c r="X35" s="68">
        <v>1032.829110223099</v>
      </c>
      <c r="Y35" s="59">
        <f t="shared" si="8"/>
        <v>0.98090977385352096</v>
      </c>
      <c r="Z35" s="61">
        <f t="shared" si="9"/>
        <v>1287.8168456647118</v>
      </c>
    </row>
    <row r="36" spans="2:26" x14ac:dyDescent="0.25">
      <c r="B36" s="58">
        <v>0.81000099999999997</v>
      </c>
      <c r="C36" s="59">
        <v>0.83748077613465877</v>
      </c>
      <c r="D36" s="60">
        <v>6.2707817626854006</v>
      </c>
      <c r="E36" s="59">
        <f t="shared" si="0"/>
        <v>1.2650767011097563</v>
      </c>
      <c r="F36" s="61">
        <f t="shared" si="1"/>
        <v>9.4724800040564947</v>
      </c>
      <c r="G36" s="58">
        <v>0.67500100000000007</v>
      </c>
      <c r="H36" s="59">
        <v>1.2341622784258457</v>
      </c>
      <c r="I36" s="60">
        <v>20.066815179681409</v>
      </c>
      <c r="J36" s="59">
        <f t="shared" si="2"/>
        <v>1.1168889397518966</v>
      </c>
      <c r="K36" s="61">
        <f t="shared" si="3"/>
        <v>18.160013737268244</v>
      </c>
      <c r="L36" s="58">
        <v>0.54000100000000006</v>
      </c>
      <c r="M36" s="59">
        <v>2.8738368875601799</v>
      </c>
      <c r="N36" s="68">
        <v>390.9832429034347</v>
      </c>
      <c r="O36" s="59">
        <f t="shared" si="4"/>
        <v>1.5721208356456124</v>
      </c>
      <c r="P36" s="61">
        <f t="shared" si="5"/>
        <v>213.88580027540189</v>
      </c>
      <c r="Q36" s="58">
        <v>0.27000100000000005</v>
      </c>
      <c r="R36" s="67">
        <v>3.4722742087449188</v>
      </c>
      <c r="S36" s="68">
        <v>710.51092762106919</v>
      </c>
      <c r="T36" s="59">
        <f t="shared" si="6"/>
        <v>2.7148351905746044</v>
      </c>
      <c r="U36" s="61">
        <f t="shared" si="7"/>
        <v>555.52066272171169</v>
      </c>
      <c r="V36" s="58">
        <v>0.27000100000000005</v>
      </c>
      <c r="W36" s="67">
        <v>0.5861305984363806</v>
      </c>
      <c r="X36" s="68">
        <v>776.35413612926584</v>
      </c>
      <c r="Y36" s="59">
        <f t="shared" si="8"/>
        <v>0.73083615765134724</v>
      </c>
      <c r="Z36" s="61">
        <f t="shared" si="9"/>
        <v>968.02261362751335</v>
      </c>
    </row>
    <row r="37" spans="2:26" x14ac:dyDescent="0.25">
      <c r="B37" s="58">
        <v>0.840001</v>
      </c>
      <c r="C37" s="59">
        <v>0.86457149396672406</v>
      </c>
      <c r="D37" s="60">
        <v>6.0619647299879755</v>
      </c>
      <c r="E37" s="59">
        <f t="shared" si="0"/>
        <v>1.3059992355992809</v>
      </c>
      <c r="F37" s="61">
        <f t="shared" si="1"/>
        <v>9.1570464199214126</v>
      </c>
      <c r="G37" s="58">
        <v>0.70000099999999998</v>
      </c>
      <c r="H37" s="59">
        <v>1.2591259470840079</v>
      </c>
      <c r="I37" s="60">
        <v>19.063490097651748</v>
      </c>
      <c r="J37" s="59">
        <f t="shared" si="2"/>
        <v>1.1394804950986497</v>
      </c>
      <c r="K37" s="61">
        <f t="shared" si="3"/>
        <v>17.252027237693891</v>
      </c>
      <c r="L37" s="58">
        <v>0.56000099999999997</v>
      </c>
      <c r="M37" s="59">
        <v>2.959447167879802</v>
      </c>
      <c r="N37" s="68">
        <v>432.99748071342685</v>
      </c>
      <c r="O37" s="59">
        <f t="shared" si="4"/>
        <v>1.6189535929320578</v>
      </c>
      <c r="P37" s="61">
        <f t="shared" si="5"/>
        <v>236.86951898983961</v>
      </c>
      <c r="Q37" s="58">
        <v>0.280001</v>
      </c>
      <c r="R37" s="67">
        <v>3.370585330446684</v>
      </c>
      <c r="S37" s="68">
        <v>737.47528920061654</v>
      </c>
      <c r="T37" s="59">
        <f t="shared" si="6"/>
        <v>2.6353286399114029</v>
      </c>
      <c r="U37" s="61">
        <f t="shared" si="7"/>
        <v>576.60304081361733</v>
      </c>
      <c r="V37" s="58">
        <v>0.280001</v>
      </c>
      <c r="W37" s="67">
        <v>0.42237038686020401</v>
      </c>
      <c r="X37" s="68">
        <v>598.26393406900058</v>
      </c>
      <c r="Y37" s="59">
        <f t="shared" si="8"/>
        <v>0.52664636765611461</v>
      </c>
      <c r="Z37" s="61">
        <f t="shared" si="9"/>
        <v>745.96500507356666</v>
      </c>
    </row>
    <row r="38" spans="2:26" x14ac:dyDescent="0.25">
      <c r="B38" s="58">
        <v>0.87000100000000002</v>
      </c>
      <c r="C38" s="59">
        <v>0.8927486247391746</v>
      </c>
      <c r="D38" s="60">
        <v>7.8384772033567494</v>
      </c>
      <c r="E38" s="59">
        <f t="shared" si="0"/>
        <v>1.3485628772495084</v>
      </c>
      <c r="F38" s="61">
        <f t="shared" si="1"/>
        <v>11.840600005070618</v>
      </c>
      <c r="G38" s="58">
        <v>0.72500100000000001</v>
      </c>
      <c r="H38" s="59">
        <v>1.3114744332389057</v>
      </c>
      <c r="I38" s="60">
        <v>23.829597776380787</v>
      </c>
      <c r="J38" s="59">
        <f t="shared" si="2"/>
        <v>1.1868546907139419</v>
      </c>
      <c r="K38" s="61">
        <f t="shared" si="3"/>
        <v>21.5652468564532</v>
      </c>
      <c r="L38" s="58">
        <v>0.58000099999999999</v>
      </c>
      <c r="M38" s="59">
        <v>2.9073959167804553</v>
      </c>
      <c r="N38" s="68">
        <v>472.84829881529259</v>
      </c>
      <c r="O38" s="59">
        <f t="shared" si="4"/>
        <v>1.5904791667289142</v>
      </c>
      <c r="P38" s="61">
        <f t="shared" si="5"/>
        <v>258.66974771077275</v>
      </c>
      <c r="Q38" s="58">
        <v>0.29000100000000001</v>
      </c>
      <c r="R38" s="67">
        <v>3.4045604260369124</v>
      </c>
      <c r="S38" s="68">
        <v>845.33273551880529</v>
      </c>
      <c r="T38" s="59">
        <f t="shared" si="6"/>
        <v>2.6618924363072032</v>
      </c>
      <c r="U38" s="61">
        <f t="shared" si="7"/>
        <v>660.93255318123954</v>
      </c>
      <c r="V38" s="58">
        <v>0.29000100000000001</v>
      </c>
      <c r="W38" s="67">
        <v>0.32120395874452679</v>
      </c>
      <c r="X38" s="68">
        <v>507.96467668633085</v>
      </c>
      <c r="Y38" s="59">
        <f t="shared" si="8"/>
        <v>0.40050368920763935</v>
      </c>
      <c r="Z38" s="61">
        <f t="shared" si="9"/>
        <v>633.37241482086131</v>
      </c>
    </row>
    <row r="39" spans="2:26" x14ac:dyDescent="0.25">
      <c r="B39" s="58">
        <v>0.90000100000000005</v>
      </c>
      <c r="C39" s="59">
        <v>0.92148448216668055</v>
      </c>
      <c r="D39" s="60">
        <v>7.5249381152224792</v>
      </c>
      <c r="E39" s="59">
        <f t="shared" si="0"/>
        <v>1.3919705168680974</v>
      </c>
      <c r="F39" s="61">
        <f t="shared" si="1"/>
        <v>11.366976004867793</v>
      </c>
      <c r="G39" s="58">
        <v>0.75000100000000003</v>
      </c>
      <c r="H39" s="59">
        <v>1.3385889800416693</v>
      </c>
      <c r="I39" s="60">
        <v>29.097054457036521</v>
      </c>
      <c r="J39" s="59">
        <f t="shared" si="2"/>
        <v>1.2113927421191577</v>
      </c>
      <c r="K39" s="61">
        <f t="shared" si="3"/>
        <v>26.332175979218572</v>
      </c>
      <c r="L39" s="58">
        <v>0.60000100000000001</v>
      </c>
      <c r="M39" s="59">
        <v>2.9283039573336009</v>
      </c>
      <c r="N39" s="68">
        <v>540.88628094042917</v>
      </c>
      <c r="O39" s="59">
        <f t="shared" si="4"/>
        <v>1.6019168256748362</v>
      </c>
      <c r="P39" s="61">
        <f t="shared" si="5"/>
        <v>295.88965040504877</v>
      </c>
      <c r="Q39" s="58">
        <v>0.30000100000000002</v>
      </c>
      <c r="R39" s="67">
        <v>3.3640649715698436</v>
      </c>
      <c r="S39" s="68">
        <v>884.21158244745482</v>
      </c>
      <c r="T39" s="59">
        <f t="shared" si="6"/>
        <v>2.6302306267160622</v>
      </c>
      <c r="U39" s="61">
        <f t="shared" si="7"/>
        <v>691.33040066259173</v>
      </c>
      <c r="V39" s="58">
        <v>0.30000100000000002</v>
      </c>
      <c r="W39" s="67">
        <v>0.21604598991344756</v>
      </c>
      <c r="X39" s="68">
        <v>374.99274940858692</v>
      </c>
      <c r="Y39" s="59">
        <f t="shared" si="8"/>
        <v>0.26938402732350064</v>
      </c>
      <c r="Z39" s="61">
        <f t="shared" si="9"/>
        <v>467.57200674387389</v>
      </c>
    </row>
    <row r="40" spans="2:26" x14ac:dyDescent="0.25">
      <c r="B40" s="58">
        <v>0.93000099999999997</v>
      </c>
      <c r="C40" s="59">
        <v>0.95433271827415556</v>
      </c>
      <c r="D40" s="60">
        <v>8.7790944677595597</v>
      </c>
      <c r="E40" s="59">
        <f t="shared" si="0"/>
        <v>1.4415902088733465</v>
      </c>
      <c r="F40" s="61">
        <f t="shared" si="1"/>
        <v>13.261472005679092</v>
      </c>
      <c r="G40" s="58">
        <v>0.77500100000000005</v>
      </c>
      <c r="H40" s="59">
        <v>1.4250345284920809</v>
      </c>
      <c r="I40" s="60">
        <v>28.846223186529109</v>
      </c>
      <c r="J40" s="59">
        <f t="shared" si="2"/>
        <v>1.2896240076851411</v>
      </c>
      <c r="K40" s="61">
        <f t="shared" si="3"/>
        <v>26.105179354324985</v>
      </c>
      <c r="L40" s="58">
        <v>0.62000100000000002</v>
      </c>
      <c r="M40" s="59">
        <v>2.9508599593339802</v>
      </c>
      <c r="N40" s="68">
        <v>610.49195850623721</v>
      </c>
      <c r="O40" s="59">
        <f t="shared" si="4"/>
        <v>1.6142559952592888</v>
      </c>
      <c r="P40" s="61">
        <f t="shared" si="5"/>
        <v>333.9671545438934</v>
      </c>
      <c r="Q40" s="58">
        <v>0.31000100000000003</v>
      </c>
      <c r="R40" s="67">
        <v>3.3102359538407757</v>
      </c>
      <c r="S40" s="68">
        <v>881.7032697423806</v>
      </c>
      <c r="T40" s="59">
        <f t="shared" si="6"/>
        <v>2.5881438263024048</v>
      </c>
      <c r="U40" s="61">
        <f t="shared" si="7"/>
        <v>689.3692492121819</v>
      </c>
      <c r="V40" s="58">
        <v>0.31000100000000003</v>
      </c>
      <c r="W40" s="67">
        <v>0.14362733371062536</v>
      </c>
      <c r="X40" s="68">
        <v>267.14157387216079</v>
      </c>
      <c r="Y40" s="59">
        <f t="shared" si="8"/>
        <v>0.17908645101075479</v>
      </c>
      <c r="Z40" s="61">
        <f t="shared" si="9"/>
        <v>333.09423176079895</v>
      </c>
    </row>
    <row r="41" spans="2:26" x14ac:dyDescent="0.25">
      <c r="B41" s="58">
        <v>0.96000099999999999</v>
      </c>
      <c r="C41" s="59">
        <v>0.96652249094263942</v>
      </c>
      <c r="D41" s="60">
        <v>10.869459568350738</v>
      </c>
      <c r="E41" s="59">
        <f t="shared" si="0"/>
        <v>1.4600037627532316</v>
      </c>
      <c r="F41" s="61">
        <f t="shared" si="1"/>
        <v>16.419123215031323</v>
      </c>
      <c r="G41" s="58">
        <v>0.80000100000000007</v>
      </c>
      <c r="H41" s="59">
        <v>1.4732308165028167</v>
      </c>
      <c r="I41" s="60">
        <v>27.842898104499447</v>
      </c>
      <c r="J41" s="59">
        <f t="shared" si="2"/>
        <v>1.3332405579211011</v>
      </c>
      <c r="K41" s="61">
        <f t="shared" si="3"/>
        <v>25.197192854750632</v>
      </c>
      <c r="L41" s="58">
        <v>0.64000100000000004</v>
      </c>
      <c r="M41" s="59">
        <v>2.8494557745277711</v>
      </c>
      <c r="N41" s="68">
        <v>643.72710184846972</v>
      </c>
      <c r="O41" s="59">
        <f t="shared" si="4"/>
        <v>1.5587832464593931</v>
      </c>
      <c r="P41" s="61">
        <f t="shared" si="5"/>
        <v>352.14830516874707</v>
      </c>
      <c r="Q41" s="58">
        <v>0.32000100000000004</v>
      </c>
      <c r="R41" s="67">
        <v>3.2881314481273094</v>
      </c>
      <c r="S41" s="68">
        <v>966.3588235386336</v>
      </c>
      <c r="T41" s="59">
        <f t="shared" si="6"/>
        <v>2.5708611791456679</v>
      </c>
      <c r="U41" s="61">
        <f t="shared" si="7"/>
        <v>755.55811066351339</v>
      </c>
      <c r="V41" s="58">
        <v>0.32000100000000004</v>
      </c>
      <c r="W41" s="67">
        <v>9.2754613335758046E-2</v>
      </c>
      <c r="X41" s="68">
        <v>190.00782280024899</v>
      </c>
      <c r="Y41" s="59">
        <f t="shared" si="8"/>
        <v>0.11565413134134418</v>
      </c>
      <c r="Z41" s="61">
        <f t="shared" si="9"/>
        <v>236.91748478834035</v>
      </c>
    </row>
    <row r="42" spans="2:26" x14ac:dyDescent="0.25">
      <c r="B42" s="58">
        <v>0.99000100000000002</v>
      </c>
      <c r="C42" s="59">
        <v>1.0095554172499801</v>
      </c>
      <c r="D42" s="60">
        <v>11.600946260967991</v>
      </c>
      <c r="E42" s="59">
        <f t="shared" si="0"/>
        <v>1.5250081831570694</v>
      </c>
      <c r="F42" s="61">
        <f t="shared" si="1"/>
        <v>17.524088007504517</v>
      </c>
      <c r="G42" s="58">
        <v>0.82500099999999998</v>
      </c>
      <c r="H42" s="59">
        <v>1.4750204976178869</v>
      </c>
      <c r="I42" s="60">
        <v>41.888822174738472</v>
      </c>
      <c r="J42" s="59">
        <f t="shared" si="2"/>
        <v>1.3348601788397167</v>
      </c>
      <c r="K42" s="61">
        <f t="shared" si="3"/>
        <v>37.908436357229384</v>
      </c>
      <c r="L42" s="58">
        <v>0.66000100000000006</v>
      </c>
      <c r="M42" s="59">
        <v>2.8426595012533729</v>
      </c>
      <c r="N42" s="68">
        <v>712.70570123800906</v>
      </c>
      <c r="O42" s="59">
        <f t="shared" si="4"/>
        <v>1.5550653726768997</v>
      </c>
      <c r="P42" s="61">
        <f t="shared" si="5"/>
        <v>389.88276872976422</v>
      </c>
      <c r="Q42" s="58">
        <v>0.33000100000000004</v>
      </c>
      <c r="R42" s="67">
        <v>3.1339131716203226</v>
      </c>
      <c r="S42" s="68">
        <v>981.40869976907845</v>
      </c>
      <c r="T42" s="59">
        <f t="shared" si="6"/>
        <v>2.4502839496640521</v>
      </c>
      <c r="U42" s="61">
        <f t="shared" si="7"/>
        <v>767.32501936597225</v>
      </c>
      <c r="V42" s="58">
        <v>0.33000100000000004</v>
      </c>
      <c r="W42" s="67">
        <v>5.8353104585665935E-2</v>
      </c>
      <c r="X42" s="68">
        <v>126.04584882085787</v>
      </c>
      <c r="Y42" s="59">
        <f t="shared" si="8"/>
        <v>7.2759482027014877E-2</v>
      </c>
      <c r="Z42" s="61">
        <f t="shared" si="9"/>
        <v>157.16440002600729</v>
      </c>
    </row>
    <row r="43" spans="2:26" x14ac:dyDescent="0.25">
      <c r="B43" s="58">
        <v>1.02</v>
      </c>
      <c r="C43" s="59">
        <v>1.0730972488512711</v>
      </c>
      <c r="D43" s="60">
        <v>11.914485349102259</v>
      </c>
      <c r="E43" s="59">
        <f t="shared" si="0"/>
        <v>1.6209928230381738</v>
      </c>
      <c r="F43" s="61">
        <f t="shared" si="1"/>
        <v>17.997712007707339</v>
      </c>
      <c r="G43" s="58">
        <v>0.85000100000000001</v>
      </c>
      <c r="H43" s="59">
        <v>1.5750764643451187</v>
      </c>
      <c r="I43" s="60">
        <v>41.888822174738472</v>
      </c>
      <c r="J43" s="59">
        <f t="shared" si="2"/>
        <v>1.4254085650182069</v>
      </c>
      <c r="K43" s="61">
        <f t="shared" si="3"/>
        <v>37.908436357229384</v>
      </c>
      <c r="L43" s="58">
        <v>0.68000099999999997</v>
      </c>
      <c r="M43" s="59">
        <v>2.6970974118915971</v>
      </c>
      <c r="N43" s="68">
        <v>752.21162634292705</v>
      </c>
      <c r="O43" s="59">
        <f t="shared" si="4"/>
        <v>1.4754362209472631</v>
      </c>
      <c r="P43" s="61">
        <f t="shared" si="5"/>
        <v>411.49432513289224</v>
      </c>
      <c r="Q43" s="58">
        <v>0.340001</v>
      </c>
      <c r="R43" s="67">
        <v>3.0984854494347673</v>
      </c>
      <c r="S43" s="68">
        <v>1045.9977519247382</v>
      </c>
      <c r="T43" s="59">
        <f t="shared" si="6"/>
        <v>2.4225844014345328</v>
      </c>
      <c r="U43" s="61">
        <f t="shared" si="7"/>
        <v>817.82466921402522</v>
      </c>
      <c r="V43" s="58">
        <v>0.340001</v>
      </c>
      <c r="W43" s="67">
        <v>3.409602134574112E-2</v>
      </c>
      <c r="X43" s="68">
        <v>82.150376482060082</v>
      </c>
      <c r="Y43" s="59">
        <f t="shared" si="8"/>
        <v>4.2513742326360494E-2</v>
      </c>
      <c r="Z43" s="61">
        <f t="shared" si="9"/>
        <v>102.43189087538663</v>
      </c>
    </row>
    <row r="44" spans="2:26" x14ac:dyDescent="0.25">
      <c r="B44" s="58">
        <v>1.05</v>
      </c>
      <c r="C44" s="59">
        <v>1.0943188284925511</v>
      </c>
      <c r="D44" s="60">
        <v>13.16864170163934</v>
      </c>
      <c r="E44" s="59">
        <f t="shared" si="0"/>
        <v>1.6530495898679018</v>
      </c>
      <c r="F44" s="61">
        <f t="shared" si="1"/>
        <v>19.892208008518637</v>
      </c>
      <c r="G44" s="58">
        <v>0.87500100000000003</v>
      </c>
      <c r="H44" s="59">
        <v>1.6416665229612513</v>
      </c>
      <c r="I44" s="60">
        <v>57.691192216705687</v>
      </c>
      <c r="J44" s="59">
        <f t="shared" si="2"/>
        <v>1.4856710615033948</v>
      </c>
      <c r="K44" s="61">
        <f t="shared" si="3"/>
        <v>52.209223725525511</v>
      </c>
      <c r="L44" s="58">
        <v>0.70000099999999998</v>
      </c>
      <c r="M44" s="59">
        <v>2.551019550729841</v>
      </c>
      <c r="N44" s="68">
        <v>767.26150257337213</v>
      </c>
      <c r="O44" s="59">
        <f t="shared" si="4"/>
        <v>1.3955249183423637</v>
      </c>
      <c r="P44" s="61">
        <f t="shared" si="5"/>
        <v>419.72729900075058</v>
      </c>
      <c r="Q44" s="58">
        <v>0.35000100000000001</v>
      </c>
      <c r="R44" s="67">
        <v>2.9649177978895684</v>
      </c>
      <c r="S44" s="68">
        <v>1100.5535532601011</v>
      </c>
      <c r="T44" s="59">
        <f t="shared" si="6"/>
        <v>2.3181530867002098</v>
      </c>
      <c r="U44" s="61">
        <f t="shared" si="7"/>
        <v>860.47971326043876</v>
      </c>
      <c r="V44" s="58">
        <v>0.35000100000000001</v>
      </c>
      <c r="W44" s="67">
        <v>1.8531511462205216E-2</v>
      </c>
      <c r="X44" s="68">
        <v>48.912097748946117</v>
      </c>
      <c r="Y44" s="59">
        <f t="shared" si="8"/>
        <v>2.3106622770829442E-2</v>
      </c>
      <c r="Z44" s="61">
        <f t="shared" si="9"/>
        <v>60.987653053548769</v>
      </c>
    </row>
    <row r="45" spans="2:26" x14ac:dyDescent="0.25">
      <c r="B45" s="58">
        <v>1.08</v>
      </c>
      <c r="C45" s="59">
        <v>1.1232023628305683</v>
      </c>
      <c r="D45" s="60">
        <v>18.707936771707487</v>
      </c>
      <c r="E45" s="59">
        <f t="shared" si="0"/>
        <v>1.6966803063905864</v>
      </c>
      <c r="F45" s="61">
        <f t="shared" si="1"/>
        <v>28.259723220101943</v>
      </c>
      <c r="G45" s="58">
        <v>0.90000100000000005</v>
      </c>
      <c r="H45" s="59">
        <v>1.699862199570765</v>
      </c>
      <c r="I45" s="60">
        <v>67.222780495987493</v>
      </c>
      <c r="J45" s="59">
        <f t="shared" si="2"/>
        <v>1.5383368321907376</v>
      </c>
      <c r="K45" s="61">
        <f t="shared" si="3"/>
        <v>60.835095471481893</v>
      </c>
      <c r="L45" s="58">
        <v>0.720001</v>
      </c>
      <c r="M45" s="59">
        <v>2.3546155305316527</v>
      </c>
      <c r="N45" s="68">
        <v>788.8956996546367</v>
      </c>
      <c r="O45" s="59">
        <f t="shared" si="4"/>
        <v>1.2880828941639237</v>
      </c>
      <c r="P45" s="61">
        <f t="shared" si="5"/>
        <v>431.56219893579686</v>
      </c>
      <c r="Q45" s="58">
        <v>0.36000100000000002</v>
      </c>
      <c r="R45" s="67">
        <v>2.8354907435422709</v>
      </c>
      <c r="S45" s="68">
        <v>1104.3160223177124</v>
      </c>
      <c r="T45" s="59">
        <f t="shared" si="6"/>
        <v>2.2169591427226512</v>
      </c>
      <c r="U45" s="61">
        <f t="shared" si="7"/>
        <v>863.42144043605356</v>
      </c>
      <c r="V45" s="58">
        <v>0.36000100000000002</v>
      </c>
      <c r="W45" s="67">
        <v>9.1322962505428155E-3</v>
      </c>
      <c r="X45" s="68">
        <v>28.846223186529109</v>
      </c>
      <c r="Y45" s="59">
        <f t="shared" si="8"/>
        <v>1.1386903055539669E-2</v>
      </c>
      <c r="Z45" s="61">
        <f t="shared" si="9"/>
        <v>35.967859334824318</v>
      </c>
    </row>
    <row r="46" spans="2:26" x14ac:dyDescent="0.25">
      <c r="B46" s="58">
        <v>1.1100000000000001</v>
      </c>
      <c r="C46" s="59">
        <v>1.1727402845994301</v>
      </c>
      <c r="D46" s="60">
        <v>17.558502474607256</v>
      </c>
      <c r="E46" s="59">
        <f t="shared" si="0"/>
        <v>1.7715110039266315</v>
      </c>
      <c r="F46" s="61">
        <f t="shared" si="1"/>
        <v>26.523417635358388</v>
      </c>
      <c r="G46" s="58">
        <v>0.92500100000000007</v>
      </c>
      <c r="H46" s="59">
        <v>1.7353717554583237</v>
      </c>
      <c r="I46" s="60">
        <v>71.988574635628396</v>
      </c>
      <c r="J46" s="59">
        <f t="shared" si="2"/>
        <v>1.5704721768853609</v>
      </c>
      <c r="K46" s="61">
        <f t="shared" si="3"/>
        <v>65.148031344460094</v>
      </c>
      <c r="L46" s="58">
        <v>0.74000100000000002</v>
      </c>
      <c r="M46" s="59">
        <v>2.2214862066316652</v>
      </c>
      <c r="N46" s="68">
        <v>821.81730390873508</v>
      </c>
      <c r="O46" s="59">
        <f t="shared" si="4"/>
        <v>1.2152550364505825</v>
      </c>
      <c r="P46" s="61">
        <f t="shared" si="5"/>
        <v>449.57182927173687</v>
      </c>
      <c r="Q46" s="58">
        <v>0.37000100000000002</v>
      </c>
      <c r="R46" s="67">
        <v>2.7345571809073506</v>
      </c>
      <c r="S46" s="68">
        <v>1089.8932242635358</v>
      </c>
      <c r="T46" s="59">
        <f t="shared" si="6"/>
        <v>2.1380431437899534</v>
      </c>
      <c r="U46" s="61">
        <f t="shared" si="7"/>
        <v>852.14481959619695</v>
      </c>
      <c r="V46" s="58">
        <v>0.37000100000000002</v>
      </c>
      <c r="W46" s="67">
        <v>5.1568589027072538E-3</v>
      </c>
      <c r="X46" s="68">
        <v>18.185580650875792</v>
      </c>
      <c r="Y46" s="59">
        <f t="shared" si="8"/>
        <v>6.429998631804555E-3</v>
      </c>
      <c r="Z46" s="61">
        <f t="shared" si="9"/>
        <v>22.675287594608218</v>
      </c>
    </row>
    <row r="47" spans="2:26" x14ac:dyDescent="0.25">
      <c r="B47" s="58">
        <v>1.1399999999999999</v>
      </c>
      <c r="C47" s="59">
        <v>1.2062137176486449</v>
      </c>
      <c r="D47" s="60">
        <v>21.738919136701476</v>
      </c>
      <c r="E47" s="59">
        <f t="shared" si="0"/>
        <v>1.8220751021882853</v>
      </c>
      <c r="F47" s="61">
        <f t="shared" si="1"/>
        <v>32.838246430062647</v>
      </c>
      <c r="G47" s="58">
        <v>0.95000099999999998</v>
      </c>
      <c r="H47" s="59">
        <v>1.8274951832557589</v>
      </c>
      <c r="I47" s="60">
        <v>74.998549881717381</v>
      </c>
      <c r="J47" s="59">
        <f t="shared" si="2"/>
        <v>1.6538417948015918</v>
      </c>
      <c r="K47" s="61">
        <f t="shared" si="3"/>
        <v>67.871990843183156</v>
      </c>
      <c r="L47" s="58">
        <v>0.76000100000000004</v>
      </c>
      <c r="M47" s="59">
        <v>1.9976904710768033</v>
      </c>
      <c r="N47" s="68">
        <v>817.42775667485523</v>
      </c>
      <c r="O47" s="59">
        <f t="shared" si="4"/>
        <v>1.0928284852717742</v>
      </c>
      <c r="P47" s="61">
        <f t="shared" si="5"/>
        <v>447.17054522694485</v>
      </c>
      <c r="Q47" s="58">
        <v>0.38000100000000003</v>
      </c>
      <c r="R47" s="67">
        <v>2.5573069500641976</v>
      </c>
      <c r="S47" s="68">
        <v>1140.0594783650192</v>
      </c>
      <c r="T47" s="59">
        <f t="shared" si="6"/>
        <v>1.999458131402813</v>
      </c>
      <c r="U47" s="61">
        <f t="shared" si="7"/>
        <v>891.36784860439354</v>
      </c>
      <c r="V47" s="58">
        <v>0.38000100000000003</v>
      </c>
      <c r="W47" s="67">
        <v>1.9037190438939049E-3</v>
      </c>
      <c r="X47" s="68">
        <v>7.5249381152224792</v>
      </c>
      <c r="Y47" s="59">
        <f t="shared" si="8"/>
        <v>2.3737145185709534E-3</v>
      </c>
      <c r="Z47" s="61">
        <f t="shared" si="9"/>
        <v>9.3827158543921172</v>
      </c>
    </row>
    <row r="48" spans="2:26" x14ac:dyDescent="0.25">
      <c r="B48" s="58">
        <v>1.17</v>
      </c>
      <c r="C48" s="59">
        <v>1.2963900677087661</v>
      </c>
      <c r="D48" s="60">
        <v>23.306614577372827</v>
      </c>
      <c r="E48" s="59">
        <f t="shared" si="0"/>
        <v>1.9582931536386192</v>
      </c>
      <c r="F48" s="61">
        <f t="shared" si="1"/>
        <v>35.206366431076773</v>
      </c>
      <c r="G48" s="58">
        <v>0.97500100000000001</v>
      </c>
      <c r="H48" s="59">
        <v>1.8922839598105599</v>
      </c>
      <c r="I48" s="60">
        <v>75.249381152224814</v>
      </c>
      <c r="J48" s="59">
        <f t="shared" si="2"/>
        <v>1.7124741717742624</v>
      </c>
      <c r="K48" s="61">
        <f t="shared" si="3"/>
        <v>68.098987468076757</v>
      </c>
      <c r="L48" s="58">
        <v>0.78000100000000006</v>
      </c>
      <c r="M48" s="59">
        <v>1.7563487746108588</v>
      </c>
      <c r="N48" s="68">
        <v>800.18310682747051</v>
      </c>
      <c r="O48" s="59">
        <f t="shared" si="4"/>
        <v>0.96080348720506492</v>
      </c>
      <c r="P48" s="61">
        <f t="shared" si="5"/>
        <v>437.73692933669059</v>
      </c>
      <c r="Q48" s="58">
        <v>0.39000100000000004</v>
      </c>
      <c r="R48" s="67">
        <v>2.461168654243203</v>
      </c>
      <c r="S48" s="68">
        <v>1195.8694360529194</v>
      </c>
      <c r="T48" s="59">
        <f t="shared" si="6"/>
        <v>1.9242913637554364</v>
      </c>
      <c r="U48" s="61">
        <f t="shared" si="7"/>
        <v>935.00346837601205</v>
      </c>
      <c r="V48" s="58">
        <v>0.39000100000000004</v>
      </c>
      <c r="W48" s="67">
        <v>9.3732980706372204E-4</v>
      </c>
      <c r="X48" s="68">
        <v>2.5083754128917866</v>
      </c>
      <c r="Y48" s="59">
        <f t="shared" si="8"/>
        <v>1.1687404078101272E-3</v>
      </c>
      <c r="Z48" s="61">
        <f t="shared" si="9"/>
        <v>3.1276501407628259</v>
      </c>
    </row>
    <row r="49" spans="2:26" x14ac:dyDescent="0.25">
      <c r="B49" s="58">
        <v>1.2</v>
      </c>
      <c r="C49" s="59">
        <v>1.3179540320342888</v>
      </c>
      <c r="D49" s="60">
        <v>25.605796710661426</v>
      </c>
      <c r="E49" s="59">
        <f t="shared" si="0"/>
        <v>1.9908671178765691</v>
      </c>
      <c r="F49" s="61">
        <f t="shared" si="1"/>
        <v>38.679451224564083</v>
      </c>
      <c r="G49" s="58">
        <v>1</v>
      </c>
      <c r="H49" s="59">
        <v>1.9376424055345922</v>
      </c>
      <c r="I49" s="60">
        <v>98.078162159280993</v>
      </c>
      <c r="J49" s="59">
        <f t="shared" si="2"/>
        <v>1.7535225389453324</v>
      </c>
      <c r="K49" s="61">
        <f t="shared" si="3"/>
        <v>88.758517791204525</v>
      </c>
      <c r="L49" s="58">
        <v>0.80000100000000007</v>
      </c>
      <c r="M49" s="59">
        <v>1.5194640362827434</v>
      </c>
      <c r="N49" s="68">
        <v>736.22113284807938</v>
      </c>
      <c r="O49" s="59">
        <f t="shared" si="4"/>
        <v>0.83121665004526435</v>
      </c>
      <c r="P49" s="61">
        <f t="shared" si="5"/>
        <v>402.74679039829283</v>
      </c>
      <c r="Q49" s="58">
        <v>0.400001</v>
      </c>
      <c r="R49" s="67">
        <v>2.2204220549665377</v>
      </c>
      <c r="S49" s="68">
        <v>1144.4490255988987</v>
      </c>
      <c r="T49" s="59">
        <f t="shared" si="6"/>
        <v>1.7360610281208271</v>
      </c>
      <c r="U49" s="61">
        <f t="shared" si="7"/>
        <v>894.79986364261049</v>
      </c>
      <c r="V49" s="58">
        <v>0.400001</v>
      </c>
      <c r="W49" s="67">
        <v>2.3749291009736957E-4</v>
      </c>
      <c r="X49" s="68">
        <v>1.8812658827144335</v>
      </c>
      <c r="Y49" s="59">
        <f t="shared" si="8"/>
        <v>2.9612582306405181E-4</v>
      </c>
      <c r="Z49" s="61">
        <f t="shared" si="9"/>
        <v>2.3457180582474231</v>
      </c>
    </row>
    <row r="50" spans="2:26" x14ac:dyDescent="0.25">
      <c r="B50" s="58">
        <v>1.23</v>
      </c>
      <c r="C50" s="59">
        <v>1.3636492187389773</v>
      </c>
      <c r="D50" s="60">
        <v>32.397993976914115</v>
      </c>
      <c r="E50" s="59">
        <f t="shared" si="0"/>
        <v>2.0598930796661286</v>
      </c>
      <c r="F50" s="61">
        <f t="shared" si="1"/>
        <v>48.939567940957872</v>
      </c>
      <c r="G50" s="58">
        <v>1.0249999999999999</v>
      </c>
      <c r="H50" s="59">
        <v>2.0322220985484711</v>
      </c>
      <c r="I50" s="60">
        <v>121.15463904596326</v>
      </c>
      <c r="J50" s="59">
        <f t="shared" si="2"/>
        <v>1.8391150213108336</v>
      </c>
      <c r="K50" s="61">
        <f t="shared" si="3"/>
        <v>109.64220728141471</v>
      </c>
      <c r="L50" s="58">
        <v>0.82000099999999998</v>
      </c>
      <c r="M50" s="59">
        <v>1.3108903099177118</v>
      </c>
      <c r="N50" s="68">
        <v>688.87673053980461</v>
      </c>
      <c r="O50" s="59">
        <f t="shared" si="4"/>
        <v>0.71711723737292765</v>
      </c>
      <c r="P50" s="61">
        <f t="shared" si="5"/>
        <v>376.84722677232196</v>
      </c>
      <c r="Q50" s="58">
        <v>0.410001</v>
      </c>
      <c r="R50" s="67">
        <v>2.0621378035646258</v>
      </c>
      <c r="S50" s="68">
        <v>1085.503677029656</v>
      </c>
      <c r="T50" s="59">
        <f t="shared" si="6"/>
        <v>1.612304772138097</v>
      </c>
      <c r="U50" s="61">
        <f t="shared" si="7"/>
        <v>848.71280455797978</v>
      </c>
      <c r="V50" s="58">
        <v>0.410001</v>
      </c>
      <c r="W50" s="67">
        <v>7.9644760213143885E-5</v>
      </c>
      <c r="X50" s="68">
        <v>0</v>
      </c>
      <c r="Y50" s="59">
        <f t="shared" si="8"/>
        <v>9.930768106377042E-5</v>
      </c>
      <c r="Z50" s="61">
        <f t="shared" si="9"/>
        <v>0</v>
      </c>
    </row>
    <row r="51" spans="2:26" x14ac:dyDescent="0.25">
      <c r="B51" s="58">
        <v>1.26</v>
      </c>
      <c r="C51" s="59">
        <v>1.4157496954751607</v>
      </c>
      <c r="D51" s="60">
        <v>36.787541210793897</v>
      </c>
      <c r="E51" s="59">
        <f t="shared" si="0"/>
        <v>2.1385947061558319</v>
      </c>
      <c r="F51" s="61">
        <f t="shared" si="1"/>
        <v>55.57030394379742</v>
      </c>
      <c r="G51" s="58">
        <v>1.05</v>
      </c>
      <c r="H51" s="59">
        <v>2.0936152467787781</v>
      </c>
      <c r="I51" s="60">
        <v>131.43872113676736</v>
      </c>
      <c r="J51" s="59">
        <f t="shared" si="2"/>
        <v>1.8946744314740074</v>
      </c>
      <c r="K51" s="61">
        <f t="shared" si="3"/>
        <v>118.94906890205191</v>
      </c>
      <c r="L51" s="58">
        <v>0.840001</v>
      </c>
      <c r="M51" s="59">
        <v>1.0912486537415402</v>
      </c>
      <c r="N51" s="68">
        <v>648.11664908234957</v>
      </c>
      <c r="O51" s="59">
        <f t="shared" si="4"/>
        <v>0.5969631585019366</v>
      </c>
      <c r="P51" s="61">
        <f t="shared" si="5"/>
        <v>354.54958921353915</v>
      </c>
      <c r="Q51" s="58">
        <v>0.42000100000000001</v>
      </c>
      <c r="R51" s="67">
        <v>1.8423976961147803</v>
      </c>
      <c r="S51" s="68">
        <v>1076.7245825618966</v>
      </c>
      <c r="T51" s="59">
        <f t="shared" si="6"/>
        <v>1.4404985896128073</v>
      </c>
      <c r="U51" s="61">
        <f t="shared" si="7"/>
        <v>841.84877448154543</v>
      </c>
      <c r="V51" s="58">
        <v>0.42000100000000001</v>
      </c>
      <c r="W51" s="67">
        <v>7.0374005101280971E-5</v>
      </c>
      <c r="X51" s="68">
        <v>0.62707817626854001</v>
      </c>
      <c r="Y51" s="59">
        <f t="shared" si="8"/>
        <v>8.7748136036509925E-5</v>
      </c>
      <c r="Z51" s="61">
        <f t="shared" si="9"/>
        <v>0.78189298786600991</v>
      </c>
    </row>
    <row r="52" spans="2:26" x14ac:dyDescent="0.25">
      <c r="B52" s="58">
        <v>1.29</v>
      </c>
      <c r="C52" s="59">
        <v>1.4901042360698504</v>
      </c>
      <c r="D52" s="60">
        <v>44.836089603200612</v>
      </c>
      <c r="E52" s="59">
        <f t="shared" si="0"/>
        <v>2.2509127433079308</v>
      </c>
      <c r="F52" s="61">
        <f t="shared" si="1"/>
        <v>67.728232029003934</v>
      </c>
      <c r="G52" s="58">
        <v>1.075</v>
      </c>
      <c r="H52" s="59">
        <v>2.1649011803178966</v>
      </c>
      <c r="I52" s="60">
        <v>143.47862212112329</v>
      </c>
      <c r="J52" s="59">
        <f t="shared" si="2"/>
        <v>1.9591865885229833</v>
      </c>
      <c r="K52" s="61">
        <f t="shared" si="3"/>
        <v>129.84490689694417</v>
      </c>
      <c r="L52" s="58">
        <v>0.86000100000000002</v>
      </c>
      <c r="M52" s="59">
        <v>0.86110375165195907</v>
      </c>
      <c r="N52" s="68">
        <v>563.46109528609668</v>
      </c>
      <c r="O52" s="59">
        <f t="shared" si="4"/>
        <v>0.47106332147262525</v>
      </c>
      <c r="P52" s="61">
        <f t="shared" si="5"/>
        <v>308.23911120683624</v>
      </c>
      <c r="Q52" s="58">
        <v>0.43000100000000002</v>
      </c>
      <c r="R52" s="67">
        <v>1.6597370347667817</v>
      </c>
      <c r="S52" s="68">
        <v>1022.7958594028021</v>
      </c>
      <c r="T52" s="59">
        <f t="shared" si="6"/>
        <v>1.297683373547132</v>
      </c>
      <c r="U52" s="61">
        <f t="shared" si="7"/>
        <v>799.68401829773427</v>
      </c>
      <c r="V52" s="58">
        <v>0.43000100000000002</v>
      </c>
      <c r="W52" s="67">
        <v>2.5185246731746928E-5</v>
      </c>
      <c r="X52" s="68">
        <v>0</v>
      </c>
      <c r="Y52" s="59">
        <f t="shared" si="8"/>
        <v>3.140305078771437E-5</v>
      </c>
      <c r="Z52" s="61">
        <f t="shared" si="9"/>
        <v>0</v>
      </c>
    </row>
    <row r="53" spans="2:26" x14ac:dyDescent="0.25">
      <c r="B53" s="58">
        <v>1.32</v>
      </c>
      <c r="C53" s="59">
        <v>1.5405040767919935</v>
      </c>
      <c r="D53" s="60">
        <v>47.868012585458999</v>
      </c>
      <c r="E53" s="59">
        <f t="shared" si="0"/>
        <v>2.3270454332205337</v>
      </c>
      <c r="F53" s="61">
        <f t="shared" si="1"/>
        <v>72.308176110965249</v>
      </c>
      <c r="G53" s="58">
        <v>1.1000000000000001</v>
      </c>
      <c r="H53" s="59">
        <v>2.2469427587363744</v>
      </c>
      <c r="I53" s="60">
        <v>161.78930486816466</v>
      </c>
      <c r="J53" s="59">
        <f t="shared" si="2"/>
        <v>2.0334323608473976</v>
      </c>
      <c r="K53" s="61">
        <f t="shared" si="3"/>
        <v>146.41566051417615</v>
      </c>
      <c r="L53" s="58">
        <v>0.88000100000000003</v>
      </c>
      <c r="M53" s="59">
        <v>0.6763423784134609</v>
      </c>
      <c r="N53" s="68">
        <v>478.80554148984368</v>
      </c>
      <c r="O53" s="59">
        <f t="shared" si="4"/>
        <v>0.36999036018241843</v>
      </c>
      <c r="P53" s="61">
        <f t="shared" si="5"/>
        <v>261.92863320013328</v>
      </c>
      <c r="Q53" s="58">
        <v>0.44000100000000003</v>
      </c>
      <c r="R53" s="67">
        <v>1.5199785539263715</v>
      </c>
      <c r="S53" s="68">
        <v>981.40869976907845</v>
      </c>
      <c r="T53" s="59">
        <f t="shared" si="6"/>
        <v>1.1884116918892662</v>
      </c>
      <c r="U53" s="61">
        <f t="shared" si="7"/>
        <v>767.32501936597225</v>
      </c>
      <c r="V53" s="58">
        <v>0.44000100000000003</v>
      </c>
      <c r="W53" s="67">
        <v>0</v>
      </c>
      <c r="X53" s="68">
        <v>0</v>
      </c>
      <c r="Y53" s="59">
        <f t="shared" si="8"/>
        <v>0</v>
      </c>
      <c r="Z53" s="61">
        <f t="shared" si="9"/>
        <v>0</v>
      </c>
    </row>
    <row r="54" spans="2:26" x14ac:dyDescent="0.25">
      <c r="B54" s="58">
        <v>1.35</v>
      </c>
      <c r="C54" s="59">
        <v>1.6398859344797372</v>
      </c>
      <c r="D54" s="60">
        <v>56.333567965084299</v>
      </c>
      <c r="E54" s="59">
        <f t="shared" si="0"/>
        <v>2.4771690853168233</v>
      </c>
      <c r="F54" s="61">
        <f t="shared" si="1"/>
        <v>85.096024116441527</v>
      </c>
      <c r="G54" s="58">
        <v>1.125</v>
      </c>
      <c r="H54" s="59">
        <v>2.3128847320573338</v>
      </c>
      <c r="I54" s="60">
        <v>188.12658827144335</v>
      </c>
      <c r="J54" s="59">
        <f t="shared" si="2"/>
        <v>2.0931083548030172</v>
      </c>
      <c r="K54" s="61">
        <f t="shared" si="3"/>
        <v>170.25030612800305</v>
      </c>
      <c r="L54" s="58">
        <v>0.90000100000000005</v>
      </c>
      <c r="M54" s="59">
        <v>0.50450662272938918</v>
      </c>
      <c r="N54" s="68">
        <v>392.55093834410599</v>
      </c>
      <c r="O54" s="59">
        <f t="shared" si="4"/>
        <v>0.27598830565065052</v>
      </c>
      <c r="P54" s="61">
        <f t="shared" si="5"/>
        <v>214.74340171997042</v>
      </c>
      <c r="Q54" s="58">
        <v>0.45000100000000004</v>
      </c>
      <c r="R54" s="67">
        <v>1.3511471611387114</v>
      </c>
      <c r="S54" s="68">
        <v>950.05479095565158</v>
      </c>
      <c r="T54" s="59">
        <f t="shared" si="6"/>
        <v>1.0564090392014944</v>
      </c>
      <c r="U54" s="61">
        <f t="shared" si="7"/>
        <v>742.81062623584955</v>
      </c>
      <c r="V54" s="58">
        <v>0.45000100000000004</v>
      </c>
      <c r="W54" s="67">
        <v>0</v>
      </c>
      <c r="X54" s="68">
        <v>0</v>
      </c>
      <c r="Y54" s="59">
        <f t="shared" si="8"/>
        <v>0</v>
      </c>
      <c r="Z54" s="61">
        <f t="shared" si="9"/>
        <v>0</v>
      </c>
    </row>
    <row r="55" spans="2:26" x14ac:dyDescent="0.25">
      <c r="B55" s="58">
        <v>1.38</v>
      </c>
      <c r="C55" s="59">
        <v>1.6716806792510805</v>
      </c>
      <c r="D55" s="60">
        <v>61.140122186182651</v>
      </c>
      <c r="E55" s="59">
        <f t="shared" si="0"/>
        <v>2.5251974006813902</v>
      </c>
      <c r="F55" s="61">
        <f t="shared" si="1"/>
        <v>92.356680039550824</v>
      </c>
      <c r="G55" s="58">
        <v>1.1499999999999999</v>
      </c>
      <c r="H55" s="59">
        <v>2.3345468341174422</v>
      </c>
      <c r="I55" s="60">
        <v>202.67480196087345</v>
      </c>
      <c r="J55" s="59">
        <f t="shared" si="2"/>
        <v>2.1127120670746082</v>
      </c>
      <c r="K55" s="61">
        <f t="shared" si="3"/>
        <v>183.41611037183117</v>
      </c>
      <c r="L55" s="58">
        <v>0.92000100000000007</v>
      </c>
      <c r="M55" s="59">
        <v>0.35972245519918356</v>
      </c>
      <c r="N55" s="68">
        <v>308.84540798489996</v>
      </c>
      <c r="O55" s="59">
        <f t="shared" si="4"/>
        <v>0.19678471290983782</v>
      </c>
      <c r="P55" s="61">
        <f t="shared" si="5"/>
        <v>168.95263018867612</v>
      </c>
      <c r="Q55" s="58">
        <v>0.46000100000000005</v>
      </c>
      <c r="R55" s="67">
        <v>1.1515431610070248</v>
      </c>
      <c r="S55" s="68">
        <v>792.03109053597939</v>
      </c>
      <c r="T55" s="59">
        <f t="shared" si="6"/>
        <v>0.90034649023223212</v>
      </c>
      <c r="U55" s="61">
        <f t="shared" si="7"/>
        <v>619.25808486003086</v>
      </c>
      <c r="V55" s="58">
        <v>0.46000100000000005</v>
      </c>
      <c r="W55" s="67">
        <v>0</v>
      </c>
      <c r="X55" s="68">
        <v>0</v>
      </c>
      <c r="Y55" s="59">
        <f t="shared" si="8"/>
        <v>0</v>
      </c>
      <c r="Z55" s="61">
        <f t="shared" si="9"/>
        <v>0</v>
      </c>
    </row>
    <row r="56" spans="2:26" x14ac:dyDescent="0.25">
      <c r="B56" s="58">
        <v>1.41</v>
      </c>
      <c r="C56" s="59">
        <v>1.7541677967137967</v>
      </c>
      <c r="D56" s="60">
        <v>72.324061459932054</v>
      </c>
      <c r="E56" s="59">
        <f t="shared" si="0"/>
        <v>2.6498002971507502</v>
      </c>
      <c r="F56" s="61">
        <f t="shared" si="1"/>
        <v>109.25084812678557</v>
      </c>
      <c r="G56" s="58">
        <v>1.175</v>
      </c>
      <c r="H56" s="59">
        <v>2.4519932463680414</v>
      </c>
      <c r="I56" s="60">
        <v>240.29949253698589</v>
      </c>
      <c r="J56" s="59">
        <f t="shared" si="2"/>
        <v>2.2189984130027525</v>
      </c>
      <c r="K56" s="61">
        <f t="shared" si="3"/>
        <v>217.4656041058696</v>
      </c>
      <c r="L56" s="58">
        <v>0.94000099999999998</v>
      </c>
      <c r="M56" s="59">
        <v>0.26070975843380956</v>
      </c>
      <c r="N56" s="68">
        <v>233.27935235365953</v>
      </c>
      <c r="O56" s="59">
        <f t="shared" si="4"/>
        <v>0.1426202179616026</v>
      </c>
      <c r="P56" s="61">
        <f t="shared" si="5"/>
        <v>127.6145253575818</v>
      </c>
      <c r="Q56" s="58">
        <v>0.470001</v>
      </c>
      <c r="R56" s="67">
        <v>1.0150950258591362</v>
      </c>
      <c r="S56" s="68">
        <v>797.67479412239641</v>
      </c>
      <c r="T56" s="59">
        <f t="shared" si="6"/>
        <v>0.79366303820104478</v>
      </c>
      <c r="U56" s="61">
        <f t="shared" si="7"/>
        <v>623.67067562345301</v>
      </c>
      <c r="V56" s="58">
        <v>0.470001</v>
      </c>
      <c r="W56" s="67">
        <v>0</v>
      </c>
      <c r="X56" s="68">
        <v>0</v>
      </c>
      <c r="Y56" s="59">
        <f t="shared" si="8"/>
        <v>0</v>
      </c>
      <c r="Z56" s="61">
        <f t="shared" si="9"/>
        <v>0</v>
      </c>
    </row>
    <row r="57" spans="2:26" x14ac:dyDescent="0.25">
      <c r="B57" s="58">
        <v>1.44</v>
      </c>
      <c r="C57" s="59">
        <v>1.8497282399953594</v>
      </c>
      <c r="D57" s="60">
        <v>79.848999575154537</v>
      </c>
      <c r="E57" s="59">
        <f t="shared" si="0"/>
        <v>2.7941514199325668</v>
      </c>
      <c r="F57" s="61">
        <f t="shared" si="1"/>
        <v>120.61782413165336</v>
      </c>
      <c r="G57" s="58">
        <v>1.2</v>
      </c>
      <c r="H57" s="59">
        <v>2.5235071228242347</v>
      </c>
      <c r="I57" s="60">
        <v>271.90423262092031</v>
      </c>
      <c r="J57" s="59">
        <f t="shared" si="2"/>
        <v>2.2837168532346017</v>
      </c>
      <c r="K57" s="61">
        <f t="shared" si="3"/>
        <v>246.06717884246183</v>
      </c>
      <c r="L57" s="58">
        <v>0.96000099999999999</v>
      </c>
      <c r="M57" s="59">
        <v>0.17592468164024838</v>
      </c>
      <c r="N57" s="68">
        <v>185.6214109572505</v>
      </c>
      <c r="O57" s="59">
        <f t="shared" si="4"/>
        <v>9.6238884923549428E-2</v>
      </c>
      <c r="P57" s="61">
        <f t="shared" si="5"/>
        <v>101.5434414426972</v>
      </c>
      <c r="Q57" s="58">
        <v>0.48000100000000001</v>
      </c>
      <c r="R57" s="67">
        <v>0.89601601557662192</v>
      </c>
      <c r="S57" s="68">
        <v>751.89808725479293</v>
      </c>
      <c r="T57" s="59">
        <f t="shared" si="6"/>
        <v>0.7005598245321516</v>
      </c>
      <c r="U57" s="61">
        <f t="shared" si="7"/>
        <v>587.87966165347382</v>
      </c>
      <c r="V57" s="58">
        <v>0.48000100000000001</v>
      </c>
      <c r="W57" s="67">
        <v>0</v>
      </c>
      <c r="X57" s="68">
        <v>0</v>
      </c>
      <c r="Y57" s="59">
        <f t="shared" si="8"/>
        <v>0</v>
      </c>
      <c r="Z57" s="61">
        <f t="shared" si="9"/>
        <v>0</v>
      </c>
    </row>
    <row r="58" spans="2:26" x14ac:dyDescent="0.25">
      <c r="B58" s="58">
        <v>1.47</v>
      </c>
      <c r="C58" s="59">
        <v>1.9115205234848616</v>
      </c>
      <c r="D58" s="60">
        <v>97.303720611589355</v>
      </c>
      <c r="E58" s="59">
        <f t="shared" si="0"/>
        <v>2.88749323789254</v>
      </c>
      <c r="F58" s="61">
        <f t="shared" si="1"/>
        <v>146.98447222294462</v>
      </c>
      <c r="G58" s="58">
        <v>1.2250000000000001</v>
      </c>
      <c r="H58" s="59">
        <v>2.5884489064540452</v>
      </c>
      <c r="I58" s="60">
        <v>317.80321973289608</v>
      </c>
      <c r="J58" s="59">
        <f t="shared" si="2"/>
        <v>2.342487698148457</v>
      </c>
      <c r="K58" s="61">
        <f t="shared" si="3"/>
        <v>287.60472374017746</v>
      </c>
      <c r="L58" s="58">
        <v>0.98000100000000001</v>
      </c>
      <c r="M58" s="59">
        <v>0.10989084136646605</v>
      </c>
      <c r="N58" s="68">
        <v>130.74893514287194</v>
      </c>
      <c r="O58" s="59">
        <f t="shared" si="4"/>
        <v>6.0115339916009869E-2</v>
      </c>
      <c r="P58" s="61">
        <f t="shared" si="5"/>
        <v>71.525675679908062</v>
      </c>
      <c r="Q58" s="58">
        <v>0.49000100000000002</v>
      </c>
      <c r="R58" s="67">
        <v>0.7299873486977938</v>
      </c>
      <c r="S58" s="68">
        <v>648.4301881704838</v>
      </c>
      <c r="T58" s="59">
        <f t="shared" si="6"/>
        <v>0.5707485134462813</v>
      </c>
      <c r="U58" s="61">
        <f t="shared" si="7"/>
        <v>506.98216432406866</v>
      </c>
      <c r="V58" s="58">
        <v>0.49000100000000002</v>
      </c>
      <c r="W58" s="67">
        <v>0</v>
      </c>
      <c r="X58" s="68">
        <v>0</v>
      </c>
      <c r="Y58" s="59">
        <f t="shared" si="8"/>
        <v>0</v>
      </c>
      <c r="Z58" s="61">
        <f t="shared" si="9"/>
        <v>0</v>
      </c>
    </row>
    <row r="59" spans="2:26" x14ac:dyDescent="0.25">
      <c r="B59" s="58">
        <v>1.5</v>
      </c>
      <c r="C59" s="59">
        <v>2.0041054808200305</v>
      </c>
      <c r="D59" s="60">
        <v>120.08547075542542</v>
      </c>
      <c r="E59" s="59">
        <f t="shared" si="0"/>
        <v>3.0273496689124326</v>
      </c>
      <c r="F59" s="61">
        <f t="shared" si="1"/>
        <v>181.39799207768189</v>
      </c>
      <c r="G59" s="58">
        <v>1.25</v>
      </c>
      <c r="H59" s="59">
        <v>2.6031601604693053</v>
      </c>
      <c r="I59" s="60">
        <v>348.15380346429339</v>
      </c>
      <c r="J59" s="59">
        <f t="shared" si="2"/>
        <v>2.3558010501984663</v>
      </c>
      <c r="K59" s="61">
        <f t="shared" si="3"/>
        <v>315.07131535230172</v>
      </c>
      <c r="L59" s="58">
        <v>1</v>
      </c>
      <c r="M59" s="59">
        <v>6.0622531859490604E-2</v>
      </c>
      <c r="N59" s="68">
        <v>79.325389297970318</v>
      </c>
      <c r="O59" s="59">
        <f t="shared" si="4"/>
        <v>3.3163310645235561E-2</v>
      </c>
      <c r="P59" s="61">
        <f t="shared" si="5"/>
        <v>43.394633095169752</v>
      </c>
      <c r="Q59" s="58">
        <v>0.50000100000000003</v>
      </c>
      <c r="R59" s="67">
        <v>0.63904314141083185</v>
      </c>
      <c r="S59" s="68">
        <v>593.87438683512084</v>
      </c>
      <c r="T59" s="59">
        <f t="shared" si="6"/>
        <v>0.49964280016484119</v>
      </c>
      <c r="U59" s="61">
        <f t="shared" si="7"/>
        <v>464.32712027765513</v>
      </c>
      <c r="V59" s="58">
        <v>0.50000100000000003</v>
      </c>
      <c r="W59" s="67">
        <v>0</v>
      </c>
      <c r="X59" s="68">
        <v>0</v>
      </c>
      <c r="Y59" s="59">
        <f t="shared" si="8"/>
        <v>0</v>
      </c>
      <c r="Z59" s="61">
        <f t="shared" si="9"/>
        <v>0</v>
      </c>
    </row>
    <row r="60" spans="2:26" x14ac:dyDescent="0.25">
      <c r="B60" s="58">
        <v>1.53</v>
      </c>
      <c r="C60" s="59">
        <v>2.0987293828453359</v>
      </c>
      <c r="D60" s="60">
        <v>135.03187908678603</v>
      </c>
      <c r="E60" s="59">
        <f t="shared" si="0"/>
        <v>3.1702860768056431</v>
      </c>
      <c r="F60" s="61">
        <f t="shared" si="1"/>
        <v>203.9756481673505</v>
      </c>
      <c r="G60" s="58">
        <v>1.2749999999999999</v>
      </c>
      <c r="H60" s="59">
        <v>2.6085135268601101</v>
      </c>
      <c r="I60" s="60">
        <v>372.98609924452757</v>
      </c>
      <c r="J60" s="59">
        <f t="shared" si="2"/>
        <v>2.360645725665258</v>
      </c>
      <c r="K60" s="61">
        <f t="shared" si="3"/>
        <v>337.54398121676701</v>
      </c>
      <c r="L60" s="58">
        <v>1.02</v>
      </c>
      <c r="M60" s="59">
        <v>3.5053701407320191E-2</v>
      </c>
      <c r="N60" s="68">
        <v>54.242262247228709</v>
      </c>
      <c r="O60" s="59">
        <f t="shared" si="4"/>
        <v>1.9175985452582159E-2</v>
      </c>
      <c r="P60" s="61">
        <f t="shared" si="5"/>
        <v>29.673009982072596</v>
      </c>
      <c r="Q60" s="58">
        <v>0.51000100000000004</v>
      </c>
      <c r="R60" s="67">
        <v>0.51574514915838277</v>
      </c>
      <c r="S60" s="68">
        <v>508.59175486259937</v>
      </c>
      <c r="T60" s="59">
        <f t="shared" si="6"/>
        <v>0.40324092975635872</v>
      </c>
      <c r="U60" s="61">
        <f t="shared" si="7"/>
        <v>397.64797096372121</v>
      </c>
      <c r="V60" s="58">
        <v>0.51000100000000004</v>
      </c>
      <c r="W60" s="67">
        <v>0</v>
      </c>
      <c r="X60" s="68">
        <v>0</v>
      </c>
      <c r="Y60" s="59">
        <f t="shared" si="8"/>
        <v>0</v>
      </c>
      <c r="Z60" s="61">
        <f t="shared" si="9"/>
        <v>0</v>
      </c>
    </row>
    <row r="61" spans="2:26" x14ac:dyDescent="0.25">
      <c r="B61" s="58">
        <v>1.56</v>
      </c>
      <c r="C61" s="59">
        <v>2.1638781022733151</v>
      </c>
      <c r="D61" s="60">
        <v>156.04213338266351</v>
      </c>
      <c r="E61" s="59">
        <f t="shared" si="0"/>
        <v>3.2686980396877869</v>
      </c>
      <c r="F61" s="61">
        <f t="shared" si="1"/>
        <v>235.71319242094182</v>
      </c>
      <c r="G61" s="58">
        <v>1.3</v>
      </c>
      <c r="H61" s="59">
        <v>2.6563172639325017</v>
      </c>
      <c r="I61" s="60">
        <v>428.41981002666654</v>
      </c>
      <c r="J61" s="59">
        <f t="shared" si="2"/>
        <v>2.4039070261832594</v>
      </c>
      <c r="K61" s="61">
        <f t="shared" si="3"/>
        <v>387.71023531825028</v>
      </c>
      <c r="L61" s="58">
        <v>1.04</v>
      </c>
      <c r="M61" s="59">
        <v>1.8244613790389715E-2</v>
      </c>
      <c r="N61" s="68">
        <v>25.397293217052137</v>
      </c>
      <c r="O61" s="59">
        <f t="shared" si="4"/>
        <v>9.9806421172810248E-3</v>
      </c>
      <c r="P61" s="61">
        <f t="shared" si="5"/>
        <v>13.893486442588696</v>
      </c>
      <c r="Q61" s="58">
        <v>0.52000100000000005</v>
      </c>
      <c r="R61" s="67">
        <v>0.42224468903977086</v>
      </c>
      <c r="S61" s="68">
        <v>450.24213056081174</v>
      </c>
      <c r="T61" s="59">
        <f t="shared" si="6"/>
        <v>0.33013658251741274</v>
      </c>
      <c r="U61" s="61">
        <f t="shared" si="7"/>
        <v>352.02668534856275</v>
      </c>
      <c r="V61" s="58">
        <v>0.52000100000000005</v>
      </c>
      <c r="W61" s="67">
        <v>0</v>
      </c>
      <c r="X61" s="68">
        <v>0</v>
      </c>
      <c r="Y61" s="59">
        <f t="shared" si="8"/>
        <v>0</v>
      </c>
      <c r="Z61" s="61">
        <f t="shared" si="9"/>
        <v>0</v>
      </c>
    </row>
    <row r="62" spans="2:26" x14ac:dyDescent="0.25">
      <c r="B62" s="58">
        <v>1.59</v>
      </c>
      <c r="C62" s="59">
        <v>2.2594567308219902</v>
      </c>
      <c r="D62" s="60">
        <v>173.60032231818261</v>
      </c>
      <c r="E62" s="59">
        <f t="shared" si="0"/>
        <v>3.4130766326616162</v>
      </c>
      <c r="F62" s="61">
        <f t="shared" si="1"/>
        <v>262.23613643229999</v>
      </c>
      <c r="G62" s="58">
        <v>1.325</v>
      </c>
      <c r="H62" s="59">
        <v>2.5930209334372196</v>
      </c>
      <c r="I62" s="60">
        <v>463.56754180651819</v>
      </c>
      <c r="J62" s="59">
        <f t="shared" si="2"/>
        <v>2.3466252791287054</v>
      </c>
      <c r="K62" s="61">
        <f t="shared" si="3"/>
        <v>419.51813738146444</v>
      </c>
      <c r="L62" s="58">
        <v>1.06</v>
      </c>
      <c r="M62" s="59">
        <v>1.0774303590492869E-2</v>
      </c>
      <c r="N62" s="68">
        <v>17.558502474607256</v>
      </c>
      <c r="O62" s="59">
        <f t="shared" si="4"/>
        <v>5.8940391632893155E-3</v>
      </c>
      <c r="P62" s="61">
        <f t="shared" si="5"/>
        <v>9.6053076994569224</v>
      </c>
      <c r="Q62" s="58">
        <v>0.53000100000000006</v>
      </c>
      <c r="R62" s="67">
        <v>0.3358811310609065</v>
      </c>
      <c r="S62" s="68">
        <v>366.21365494082733</v>
      </c>
      <c r="T62" s="59">
        <f t="shared" si="6"/>
        <v>0.26261229950031784</v>
      </c>
      <c r="U62" s="61">
        <f t="shared" si="7"/>
        <v>286.32811175983375</v>
      </c>
      <c r="V62" s="58">
        <v>0.53000100000000006</v>
      </c>
      <c r="W62" s="67">
        <v>0</v>
      </c>
      <c r="X62" s="68">
        <v>0</v>
      </c>
      <c r="Y62" s="59">
        <f t="shared" si="8"/>
        <v>0</v>
      </c>
      <c r="Z62" s="61">
        <f t="shared" si="9"/>
        <v>0</v>
      </c>
    </row>
    <row r="63" spans="2:26" x14ac:dyDescent="0.25">
      <c r="B63" s="58">
        <v>1.62</v>
      </c>
      <c r="C63" s="59">
        <v>2.3291715199904686</v>
      </c>
      <c r="D63" s="60">
        <v>215.09722063275322</v>
      </c>
      <c r="E63" s="59">
        <f t="shared" si="0"/>
        <v>3.5183859818587133</v>
      </c>
      <c r="F63" s="61">
        <f t="shared" si="1"/>
        <v>324.92027285914378</v>
      </c>
      <c r="G63" s="58">
        <v>1.35</v>
      </c>
      <c r="H63" s="59">
        <v>2.5765297180186209</v>
      </c>
      <c r="I63" s="60">
        <v>510.22215812089752</v>
      </c>
      <c r="J63" s="59">
        <f t="shared" si="2"/>
        <v>2.3317011022792951</v>
      </c>
      <c r="K63" s="61">
        <f t="shared" si="3"/>
        <v>461.73950961167196</v>
      </c>
      <c r="L63" s="58">
        <v>1.08</v>
      </c>
      <c r="M63" s="59">
        <v>4.9631481832761396E-3</v>
      </c>
      <c r="N63" s="68">
        <v>8.7794080068476941</v>
      </c>
      <c r="O63" s="59">
        <f t="shared" si="4"/>
        <v>2.715070122142308E-3</v>
      </c>
      <c r="P63" s="61">
        <f t="shared" si="5"/>
        <v>4.8027396098729174</v>
      </c>
      <c r="Q63" s="58">
        <v>0.54000100000000006</v>
      </c>
      <c r="R63" s="67">
        <v>0.25826167658756599</v>
      </c>
      <c r="S63" s="68">
        <v>311.6641243872271</v>
      </c>
      <c r="T63" s="59">
        <f t="shared" si="6"/>
        <v>0.20192468849692416</v>
      </c>
      <c r="U63" s="61">
        <f t="shared" si="7"/>
        <v>243.67797059204622</v>
      </c>
      <c r="V63" s="58">
        <v>0.54000100000000006</v>
      </c>
      <c r="W63" s="67">
        <v>0</v>
      </c>
      <c r="X63" s="68">
        <v>0</v>
      </c>
      <c r="Y63" s="59">
        <f t="shared" si="8"/>
        <v>0</v>
      </c>
      <c r="Z63" s="61">
        <f t="shared" si="9"/>
        <v>0</v>
      </c>
    </row>
    <row r="64" spans="2:26" x14ac:dyDescent="0.25">
      <c r="B64" s="58">
        <v>1.65</v>
      </c>
      <c r="C64" s="59">
        <v>2.4156675482340697</v>
      </c>
      <c r="D64" s="60">
        <v>239.65987279719195</v>
      </c>
      <c r="E64" s="59">
        <f t="shared" si="0"/>
        <v>3.649044634794667</v>
      </c>
      <c r="F64" s="61">
        <f t="shared" si="1"/>
        <v>362.02397703503311</v>
      </c>
      <c r="G64" s="58">
        <v>1.375</v>
      </c>
      <c r="H64" s="59">
        <v>2.5154871064888487</v>
      </c>
      <c r="I64" s="60">
        <v>538.56609168823559</v>
      </c>
      <c r="J64" s="59">
        <f t="shared" si="2"/>
        <v>2.2764589198994107</v>
      </c>
      <c r="K64" s="61">
        <f t="shared" si="3"/>
        <v>487.39012822464758</v>
      </c>
      <c r="L64" s="58">
        <v>1.1000000000000001</v>
      </c>
      <c r="M64" s="59">
        <v>2.1434413109696353E-3</v>
      </c>
      <c r="N64" s="68">
        <v>3.4489299694769699</v>
      </c>
      <c r="O64" s="59">
        <f t="shared" si="4"/>
        <v>1.1725608922153366E-3</v>
      </c>
      <c r="P64" s="61">
        <f t="shared" si="5"/>
        <v>1.8867231780508587</v>
      </c>
      <c r="Q64" s="58">
        <v>0.55000100000000007</v>
      </c>
      <c r="R64" s="67">
        <v>0.19626640789240593</v>
      </c>
      <c r="S64" s="68">
        <v>255.22708852305848</v>
      </c>
      <c r="T64" s="59">
        <f t="shared" si="6"/>
        <v>0.15345301633495381</v>
      </c>
      <c r="U64" s="61">
        <f t="shared" si="7"/>
        <v>199.55206295782526</v>
      </c>
      <c r="V64" s="58">
        <v>0.55000100000000007</v>
      </c>
      <c r="W64" s="67">
        <v>0</v>
      </c>
      <c r="X64" s="68">
        <v>0</v>
      </c>
      <c r="Y64" s="59">
        <f t="shared" si="8"/>
        <v>0</v>
      </c>
      <c r="Z64" s="61">
        <f t="shared" si="9"/>
        <v>0</v>
      </c>
    </row>
    <row r="65" spans="2:26" x14ac:dyDescent="0.25">
      <c r="B65" s="58">
        <v>1.68</v>
      </c>
      <c r="C65" s="59">
        <v>2.4734176857993448</v>
      </c>
      <c r="D65" s="60">
        <v>272.4748737613246</v>
      </c>
      <c r="E65" s="59">
        <f t="shared" si="0"/>
        <v>3.7362804921440249</v>
      </c>
      <c r="F65" s="61">
        <f t="shared" si="1"/>
        <v>411.59346489626068</v>
      </c>
      <c r="G65" s="58">
        <v>1.4</v>
      </c>
      <c r="H65" s="59">
        <v>2.4022518377309807</v>
      </c>
      <c r="I65" s="60">
        <v>598.48341143069456</v>
      </c>
      <c r="J65" s="59">
        <f t="shared" si="2"/>
        <v>2.1739835635574485</v>
      </c>
      <c r="K65" s="61">
        <f t="shared" si="3"/>
        <v>541.61394699610366</v>
      </c>
      <c r="L65" s="58">
        <v>1.1200000000000001</v>
      </c>
      <c r="M65" s="59">
        <v>7.1042752622362535E-4</v>
      </c>
      <c r="N65" s="68">
        <v>1.5677267945801634</v>
      </c>
      <c r="O65" s="59">
        <f t="shared" si="4"/>
        <v>3.8863650231051711E-4</v>
      </c>
      <c r="P65" s="61">
        <f t="shared" si="5"/>
        <v>0.85761859659746353</v>
      </c>
      <c r="Q65" s="58">
        <v>0.56000099999999997</v>
      </c>
      <c r="R65" s="67">
        <v>0.14857720664890986</v>
      </c>
      <c r="S65" s="68">
        <v>196.90568273920292</v>
      </c>
      <c r="T65" s="59">
        <f t="shared" si="6"/>
        <v>0.11616669792721647</v>
      </c>
      <c r="U65" s="61">
        <f t="shared" si="7"/>
        <v>153.95284029648391</v>
      </c>
      <c r="V65" s="58">
        <v>0.56000099999999997</v>
      </c>
      <c r="W65" s="67">
        <v>0</v>
      </c>
      <c r="X65" s="68">
        <v>0</v>
      </c>
      <c r="Y65" s="59">
        <f t="shared" si="8"/>
        <v>0</v>
      </c>
      <c r="Z65" s="61">
        <f t="shared" si="9"/>
        <v>0</v>
      </c>
    </row>
    <row r="66" spans="2:26" x14ac:dyDescent="0.25">
      <c r="B66" s="58">
        <v>1.71</v>
      </c>
      <c r="C66" s="59">
        <v>2.4951023626737987</v>
      </c>
      <c r="D66" s="60">
        <v>315.10678357494129</v>
      </c>
      <c r="E66" s="59">
        <f t="shared" si="0"/>
        <v>3.7690368016220521</v>
      </c>
      <c r="F66" s="61">
        <f t="shared" si="1"/>
        <v>475.99212020383874</v>
      </c>
      <c r="G66" s="58">
        <v>1.425</v>
      </c>
      <c r="H66" s="59">
        <v>2.3157692916681691</v>
      </c>
      <c r="I66" s="60">
        <v>613.03162512012466</v>
      </c>
      <c r="J66" s="59">
        <f t="shared" si="2"/>
        <v>2.0957188159892932</v>
      </c>
      <c r="K66" s="61">
        <f t="shared" si="3"/>
        <v>554.77975123993178</v>
      </c>
      <c r="L66" s="58">
        <v>1.1399999999999999</v>
      </c>
      <c r="M66" s="59">
        <v>2.4502114037301746E-4</v>
      </c>
      <c r="N66" s="68">
        <v>0.62707817626854001</v>
      </c>
      <c r="O66" s="59">
        <f t="shared" si="4"/>
        <v>1.3403782296116928E-4</v>
      </c>
      <c r="P66" s="61">
        <f t="shared" si="5"/>
        <v>0.34304057782742886</v>
      </c>
      <c r="Q66" s="58">
        <v>0.57000099999999998</v>
      </c>
      <c r="R66" s="67">
        <v>0.11286309786025249</v>
      </c>
      <c r="S66" s="68">
        <v>150.50189769533094</v>
      </c>
      <c r="T66" s="59">
        <f t="shared" si="6"/>
        <v>8.8243235230846359E-2</v>
      </c>
      <c r="U66" s="61">
        <f t="shared" si="7"/>
        <v>117.67153846390222</v>
      </c>
      <c r="V66" s="58">
        <v>0.57000099999999998</v>
      </c>
      <c r="W66" s="67">
        <v>0</v>
      </c>
      <c r="X66" s="68">
        <v>0</v>
      </c>
      <c r="Y66" s="59">
        <f t="shared" si="8"/>
        <v>0</v>
      </c>
      <c r="Z66" s="61">
        <f t="shared" si="9"/>
        <v>0</v>
      </c>
    </row>
    <row r="67" spans="2:26" x14ac:dyDescent="0.25">
      <c r="B67" s="58">
        <v>1.74</v>
      </c>
      <c r="C67" s="59">
        <v>2.5497951805906767</v>
      </c>
      <c r="D67" s="60">
        <v>367.37374956692418</v>
      </c>
      <c r="E67" s="59">
        <f t="shared" si="0"/>
        <v>3.8516543513454327</v>
      </c>
      <c r="F67" s="61">
        <f t="shared" si="1"/>
        <v>554.94524103764979</v>
      </c>
      <c r="G67" s="58">
        <v>1.45</v>
      </c>
      <c r="H67" s="59">
        <v>2.1795547431409408</v>
      </c>
      <c r="I67" s="60">
        <v>617.29575671875079</v>
      </c>
      <c r="J67" s="59">
        <f t="shared" si="2"/>
        <v>1.9724477313492677</v>
      </c>
      <c r="K67" s="61">
        <f t="shared" si="3"/>
        <v>558.63869386312285</v>
      </c>
      <c r="L67" s="58">
        <v>1.1599999999999999</v>
      </c>
      <c r="M67" s="59">
        <v>0</v>
      </c>
      <c r="N67" s="68">
        <v>0</v>
      </c>
      <c r="O67" s="59">
        <f t="shared" si="4"/>
        <v>0</v>
      </c>
      <c r="P67" s="61">
        <f t="shared" si="5"/>
        <v>0</v>
      </c>
      <c r="Q67" s="58">
        <v>0.58000099999999999</v>
      </c>
      <c r="R67" s="67">
        <v>8.2311504219452283E-2</v>
      </c>
      <c r="S67" s="68">
        <v>131.06247423100623</v>
      </c>
      <c r="T67" s="59">
        <f t="shared" si="6"/>
        <v>6.4356140906530329E-2</v>
      </c>
      <c r="U67" s="61">
        <f t="shared" si="7"/>
        <v>102.47261472322614</v>
      </c>
      <c r="V67" s="58">
        <v>0.58000099999999999</v>
      </c>
      <c r="W67" s="67">
        <v>0</v>
      </c>
      <c r="X67" s="68">
        <v>0</v>
      </c>
      <c r="Y67" s="59">
        <f t="shared" si="8"/>
        <v>0</v>
      </c>
      <c r="Z67" s="61">
        <f t="shared" si="9"/>
        <v>0</v>
      </c>
    </row>
    <row r="68" spans="2:26" x14ac:dyDescent="0.25">
      <c r="B68" s="58">
        <v>1.77</v>
      </c>
      <c r="C68" s="59">
        <v>2.5454288352493184</v>
      </c>
      <c r="D68" s="60">
        <v>399.54286000950026</v>
      </c>
      <c r="E68" s="59">
        <f t="shared" si="0"/>
        <v>3.8450586635186075</v>
      </c>
      <c r="F68" s="61">
        <f t="shared" si="1"/>
        <v>603.53906345845951</v>
      </c>
      <c r="G68" s="58">
        <v>1.4750000000000001</v>
      </c>
      <c r="H68" s="59">
        <v>2.0129758151624371</v>
      </c>
      <c r="I68" s="60">
        <v>668.71616717277107</v>
      </c>
      <c r="J68" s="59">
        <f t="shared" si="2"/>
        <v>1.8216975702827485</v>
      </c>
      <c r="K68" s="61">
        <f t="shared" si="3"/>
        <v>605.17300196630868</v>
      </c>
      <c r="L68" s="58">
        <v>1.18</v>
      </c>
      <c r="M68" s="59">
        <v>0</v>
      </c>
      <c r="N68" s="68">
        <v>0</v>
      </c>
      <c r="O68" s="59">
        <f t="shared" si="4"/>
        <v>0</v>
      </c>
      <c r="P68" s="61">
        <f t="shared" si="5"/>
        <v>0</v>
      </c>
      <c r="Q68" s="58">
        <v>0.590001</v>
      </c>
      <c r="R68" s="67">
        <v>6.6505998786603723E-2</v>
      </c>
      <c r="S68" s="68">
        <v>93.437783654893792</v>
      </c>
      <c r="T68" s="59">
        <f t="shared" si="6"/>
        <v>5.199843532963544E-2</v>
      </c>
      <c r="U68" s="61">
        <f t="shared" si="7"/>
        <v>73.055342967078815</v>
      </c>
      <c r="V68" s="58">
        <v>0.590001</v>
      </c>
      <c r="W68" s="67">
        <v>0</v>
      </c>
      <c r="X68" s="68">
        <v>0</v>
      </c>
      <c r="Y68" s="59">
        <f t="shared" si="8"/>
        <v>0</v>
      </c>
      <c r="Z68" s="61">
        <f t="shared" si="9"/>
        <v>0</v>
      </c>
    </row>
    <row r="69" spans="2:26" x14ac:dyDescent="0.25">
      <c r="B69" s="58">
        <v>1.8</v>
      </c>
      <c r="C69" s="59">
        <v>2.5345063875750728</v>
      </c>
      <c r="D69" s="60">
        <v>435.28631605680698</v>
      </c>
      <c r="E69" s="59">
        <f t="shared" si="0"/>
        <v>3.8285594978475417</v>
      </c>
      <c r="F69" s="61">
        <f t="shared" si="1"/>
        <v>657.53219948158153</v>
      </c>
      <c r="G69" s="58">
        <v>1.5</v>
      </c>
      <c r="H69" s="59">
        <v>1.8013986978721668</v>
      </c>
      <c r="I69" s="60">
        <v>646.39218409761099</v>
      </c>
      <c r="J69" s="59">
        <f t="shared" si="2"/>
        <v>1.6302250659476623</v>
      </c>
      <c r="K69" s="61">
        <f t="shared" si="3"/>
        <v>584.97030235077921</v>
      </c>
      <c r="L69" s="58">
        <v>1.2</v>
      </c>
      <c r="M69" s="59">
        <v>0</v>
      </c>
      <c r="N69" s="68">
        <v>0</v>
      </c>
      <c r="O69" s="59">
        <f t="shared" si="4"/>
        <v>0</v>
      </c>
      <c r="P69" s="61">
        <f t="shared" si="5"/>
        <v>0</v>
      </c>
      <c r="Q69" s="58">
        <v>0.60000100000000001</v>
      </c>
      <c r="R69" s="67">
        <v>4.006079522918924E-2</v>
      </c>
      <c r="S69" s="68">
        <v>70.232755742076478</v>
      </c>
      <c r="T69" s="59">
        <f t="shared" si="6"/>
        <v>3.1321966559178453E-2</v>
      </c>
      <c r="U69" s="61">
        <f t="shared" si="7"/>
        <v>54.912240611474964</v>
      </c>
      <c r="V69" s="58">
        <v>0.60000100000000001</v>
      </c>
      <c r="W69" s="67">
        <v>0</v>
      </c>
      <c r="X69" s="68">
        <v>0</v>
      </c>
      <c r="Y69" s="59">
        <f t="shared" si="8"/>
        <v>0</v>
      </c>
      <c r="Z69" s="61">
        <f t="shared" si="9"/>
        <v>0</v>
      </c>
    </row>
    <row r="70" spans="2:26" x14ac:dyDescent="0.25">
      <c r="B70" s="58">
        <v>1.83</v>
      </c>
      <c r="C70" s="59">
        <v>2.485747296901136</v>
      </c>
      <c r="D70" s="60">
        <v>478.36658676645573</v>
      </c>
      <c r="E70" s="59">
        <f t="shared" si="0"/>
        <v>3.7549052823279996</v>
      </c>
      <c r="F70" s="61">
        <f t="shared" si="1"/>
        <v>722.60813710944967</v>
      </c>
      <c r="G70" s="58">
        <v>1.5249999999999999</v>
      </c>
      <c r="H70" s="59">
        <v>1.6160086787619596</v>
      </c>
      <c r="I70" s="60">
        <v>621.81071958788425</v>
      </c>
      <c r="J70" s="59">
        <f t="shared" si="2"/>
        <v>1.4624512929972486</v>
      </c>
      <c r="K70" s="61">
        <f t="shared" si="3"/>
        <v>562.72463311120748</v>
      </c>
      <c r="L70" s="58">
        <v>1.22</v>
      </c>
      <c r="M70" s="59">
        <v>0</v>
      </c>
      <c r="N70" s="68">
        <v>0</v>
      </c>
      <c r="O70" s="59">
        <f t="shared" si="4"/>
        <v>0</v>
      </c>
      <c r="P70" s="61">
        <f t="shared" si="5"/>
        <v>0</v>
      </c>
      <c r="Q70" s="58">
        <v>0.61000100000000002</v>
      </c>
      <c r="R70" s="67">
        <v>2.5855950736738475E-2</v>
      </c>
      <c r="S70" s="68">
        <v>49.539175925214657</v>
      </c>
      <c r="T70" s="59">
        <f t="shared" si="6"/>
        <v>2.021575507172672E-2</v>
      </c>
      <c r="U70" s="61">
        <f t="shared" si="7"/>
        <v>38.732741145593948</v>
      </c>
      <c r="V70" s="58">
        <v>0.61000100000000002</v>
      </c>
      <c r="W70" s="67">
        <v>0</v>
      </c>
      <c r="X70" s="68">
        <v>0</v>
      </c>
      <c r="Y70" s="59">
        <f t="shared" si="8"/>
        <v>0</v>
      </c>
      <c r="Z70" s="61">
        <f t="shared" si="9"/>
        <v>0</v>
      </c>
    </row>
    <row r="71" spans="2:26" x14ac:dyDescent="0.25">
      <c r="B71" s="58">
        <v>1.86</v>
      </c>
      <c r="C71" s="59">
        <v>2.4187565353303686</v>
      </c>
      <c r="D71" s="60">
        <v>525.58557343947689</v>
      </c>
      <c r="E71" s="59">
        <f t="shared" si="0"/>
        <v>3.6537107784446654</v>
      </c>
      <c r="F71" s="61">
        <f t="shared" si="1"/>
        <v>793.93591153999523</v>
      </c>
      <c r="G71" s="58">
        <v>1.55</v>
      </c>
      <c r="H71" s="59">
        <v>1.4103803385908613</v>
      </c>
      <c r="I71" s="60">
        <v>596.22592999612777</v>
      </c>
      <c r="J71" s="59">
        <f t="shared" si="2"/>
        <v>1.2763622973672952</v>
      </c>
      <c r="K71" s="61">
        <f t="shared" si="3"/>
        <v>539.57097737206129</v>
      </c>
      <c r="L71" s="58">
        <v>1.24</v>
      </c>
      <c r="M71" s="59">
        <v>0</v>
      </c>
      <c r="N71" s="68">
        <v>0</v>
      </c>
      <c r="O71" s="59">
        <f t="shared" si="4"/>
        <v>0</v>
      </c>
      <c r="P71" s="61">
        <f t="shared" si="5"/>
        <v>0</v>
      </c>
      <c r="Q71" s="58">
        <v>0.62000100000000002</v>
      </c>
      <c r="R71" s="67">
        <v>1.6281793255460676E-2</v>
      </c>
      <c r="S71" s="68">
        <v>33.862221518501158</v>
      </c>
      <c r="T71" s="59">
        <f t="shared" si="6"/>
        <v>1.2730096368616635E-2</v>
      </c>
      <c r="U71" s="61">
        <f t="shared" si="7"/>
        <v>26.475544580532571</v>
      </c>
      <c r="V71" s="58">
        <v>0.62000100000000002</v>
      </c>
      <c r="W71" s="67">
        <v>0</v>
      </c>
      <c r="X71" s="68">
        <v>0</v>
      </c>
      <c r="Y71" s="59">
        <f t="shared" si="8"/>
        <v>0</v>
      </c>
      <c r="Z71" s="61">
        <f t="shared" si="9"/>
        <v>0</v>
      </c>
    </row>
    <row r="72" spans="2:26" x14ac:dyDescent="0.25">
      <c r="B72" s="58">
        <v>1.89</v>
      </c>
      <c r="C72" s="59">
        <v>2.3090978069508474</v>
      </c>
      <c r="D72" s="60">
        <v>544.71145781566736</v>
      </c>
      <c r="E72" s="59">
        <f t="shared" si="0"/>
        <v>3.4880631524937269</v>
      </c>
      <c r="F72" s="61">
        <f t="shared" si="1"/>
        <v>822.82697555236757</v>
      </c>
      <c r="G72" s="58">
        <v>1.575</v>
      </c>
      <c r="H72" s="59">
        <v>1.1590204411808511</v>
      </c>
      <c r="I72" s="60">
        <v>549.10100504954698</v>
      </c>
      <c r="J72" s="59">
        <f t="shared" si="2"/>
        <v>1.048887277086743</v>
      </c>
      <c r="K72" s="61">
        <f t="shared" si="3"/>
        <v>496.92398647017825</v>
      </c>
      <c r="L72" s="58">
        <v>1.26</v>
      </c>
      <c r="M72" s="59">
        <v>0</v>
      </c>
      <c r="N72" s="68">
        <v>0</v>
      </c>
      <c r="O72" s="59">
        <f t="shared" si="4"/>
        <v>0</v>
      </c>
      <c r="P72" s="61">
        <f t="shared" si="5"/>
        <v>0</v>
      </c>
      <c r="Q72" s="58">
        <v>0.63000100000000003</v>
      </c>
      <c r="R72" s="67">
        <v>1.3086372180303788E-2</v>
      </c>
      <c r="S72" s="68">
        <v>23.202206061024111</v>
      </c>
      <c r="T72" s="59">
        <f t="shared" si="6"/>
        <v>1.0231721798517427E-2</v>
      </c>
      <c r="U72" s="61">
        <f t="shared" si="7"/>
        <v>18.140896060222136</v>
      </c>
      <c r="V72" s="58">
        <v>0.63000100000000003</v>
      </c>
      <c r="W72" s="67">
        <v>0</v>
      </c>
      <c r="X72" s="68">
        <v>0</v>
      </c>
      <c r="Y72" s="59">
        <f t="shared" si="8"/>
        <v>0</v>
      </c>
      <c r="Z72" s="61">
        <f t="shared" si="9"/>
        <v>0</v>
      </c>
    </row>
    <row r="73" spans="2:26" x14ac:dyDescent="0.25">
      <c r="B73" s="58">
        <v>1.92</v>
      </c>
      <c r="C73" s="59">
        <v>2.1770909529863816</v>
      </c>
      <c r="D73" s="60">
        <v>582.68104138872729</v>
      </c>
      <c r="E73" s="59">
        <f t="shared" si="0"/>
        <v>3.2886570286803343</v>
      </c>
      <c r="F73" s="61">
        <f t="shared" si="1"/>
        <v>880.18284197692935</v>
      </c>
      <c r="G73" s="58">
        <v>1.6</v>
      </c>
      <c r="H73" s="59">
        <v>0.96718844796583703</v>
      </c>
      <c r="I73" s="60">
        <v>496.92810078400453</v>
      </c>
      <c r="J73" s="59">
        <f t="shared" si="2"/>
        <v>0.87528366331749963</v>
      </c>
      <c r="K73" s="61">
        <f t="shared" si="3"/>
        <v>449.70868849231181</v>
      </c>
      <c r="L73" s="58">
        <v>1.28</v>
      </c>
      <c r="M73" s="59">
        <v>0</v>
      </c>
      <c r="N73" s="68">
        <v>0</v>
      </c>
      <c r="O73" s="59">
        <f t="shared" si="4"/>
        <v>0</v>
      </c>
      <c r="P73" s="61">
        <f t="shared" si="5"/>
        <v>0</v>
      </c>
      <c r="Q73" s="58">
        <v>0.64000100000000004</v>
      </c>
      <c r="R73" s="67">
        <v>6.3188629818507897E-3</v>
      </c>
      <c r="S73" s="68">
        <v>19.439737003412876</v>
      </c>
      <c r="T73" s="59">
        <f t="shared" si="6"/>
        <v>4.9404714478895936E-3</v>
      </c>
      <c r="U73" s="61">
        <f t="shared" si="7"/>
        <v>15.19916888460741</v>
      </c>
      <c r="V73" s="58">
        <v>0.64000100000000004</v>
      </c>
      <c r="W73" s="67">
        <v>0</v>
      </c>
      <c r="X73" s="68">
        <v>0</v>
      </c>
      <c r="Y73" s="59">
        <f t="shared" si="8"/>
        <v>0</v>
      </c>
      <c r="Z73" s="61">
        <f t="shared" si="9"/>
        <v>0</v>
      </c>
    </row>
    <row r="74" spans="2:26" x14ac:dyDescent="0.25">
      <c r="B74" s="58">
        <v>1.95</v>
      </c>
      <c r="C74" s="59">
        <v>2.0088490136844133</v>
      </c>
      <c r="D74" s="60">
        <v>600.64683113882109</v>
      </c>
      <c r="E74" s="59">
        <f t="shared" si="0"/>
        <v>3.0345151264115002</v>
      </c>
      <c r="F74" s="61">
        <f t="shared" si="1"/>
        <v>907.32149718855135</v>
      </c>
      <c r="G74" s="58">
        <v>1.625</v>
      </c>
      <c r="H74" s="59">
        <v>0.80039944879828295</v>
      </c>
      <c r="I74" s="60">
        <v>457.79842258484763</v>
      </c>
      <c r="J74" s="59">
        <f t="shared" si="2"/>
        <v>0.72434339257763158</v>
      </c>
      <c r="K74" s="61">
        <f t="shared" si="3"/>
        <v>414.29721500891191</v>
      </c>
      <c r="L74" s="58">
        <v>1.3</v>
      </c>
      <c r="M74" s="59">
        <v>0</v>
      </c>
      <c r="N74" s="68">
        <v>0</v>
      </c>
      <c r="O74" s="59">
        <f t="shared" si="4"/>
        <v>0</v>
      </c>
      <c r="P74" s="61">
        <f t="shared" si="5"/>
        <v>0</v>
      </c>
      <c r="Q74" s="58">
        <v>0.65000100000000005</v>
      </c>
      <c r="R74" s="67">
        <v>3.557016299329497E-3</v>
      </c>
      <c r="S74" s="68">
        <v>6.8978599389539399</v>
      </c>
      <c r="T74" s="59">
        <f t="shared" si="6"/>
        <v>2.7810917117509753E-3</v>
      </c>
      <c r="U74" s="61">
        <f t="shared" si="7"/>
        <v>5.3931664886270054</v>
      </c>
      <c r="V74" s="58">
        <v>0.65000100000000005</v>
      </c>
      <c r="W74" s="67">
        <v>0</v>
      </c>
      <c r="X74" s="68">
        <v>0</v>
      </c>
      <c r="Y74" s="59">
        <f t="shared" si="8"/>
        <v>0</v>
      </c>
      <c r="Z74" s="61">
        <f t="shared" si="9"/>
        <v>0</v>
      </c>
    </row>
    <row r="75" spans="2:26" x14ac:dyDescent="0.25">
      <c r="B75" s="58">
        <v>1.98</v>
      </c>
      <c r="C75" s="59">
        <v>1.8167166500229663</v>
      </c>
      <c r="D75" s="60">
        <v>619.45917642687732</v>
      </c>
      <c r="E75" s="59">
        <f t="shared" ref="E75:E109" si="10">C75*$B$7</f>
        <v>2.7442849698232119</v>
      </c>
      <c r="F75" s="61">
        <f t="shared" ref="F75:F109" si="11">D75*$B$7</f>
        <v>935.7389372007209</v>
      </c>
      <c r="G75" s="58">
        <v>1.65</v>
      </c>
      <c r="H75" s="59">
        <v>0.58601521605194717</v>
      </c>
      <c r="I75" s="60">
        <v>370.72861780996089</v>
      </c>
      <c r="J75" s="59">
        <f t="shared" ref="J75:J109" si="12">H75*$G$7</f>
        <v>0.53033051226420558</v>
      </c>
      <c r="K75" s="61">
        <f t="shared" ref="K75:K109" si="13">I75*$G$7</f>
        <v>335.50101159272481</v>
      </c>
      <c r="L75" s="58">
        <v>1.32</v>
      </c>
      <c r="M75" s="59">
        <v>0</v>
      </c>
      <c r="N75" s="68">
        <v>0</v>
      </c>
      <c r="O75" s="59">
        <f t="shared" ref="O75:O109" si="14">M75*$L$7</f>
        <v>0</v>
      </c>
      <c r="P75" s="61">
        <f t="shared" ref="P75:P109" si="15">N75*$L$7</f>
        <v>0</v>
      </c>
      <c r="Q75" s="58">
        <v>0.66000100000000006</v>
      </c>
      <c r="R75" s="67">
        <v>2.6661793224106766E-3</v>
      </c>
      <c r="S75" s="68">
        <v>4.3895472338797799</v>
      </c>
      <c r="T75" s="59">
        <f t="shared" ref="T75:T109" si="16">R75*$Q$7</f>
        <v>2.0845811746760569E-3</v>
      </c>
      <c r="U75" s="61">
        <f t="shared" ref="U75:U109" si="17">S75*$Q$7</f>
        <v>3.4320150382171852</v>
      </c>
      <c r="V75" s="58">
        <v>0.66000100000000006</v>
      </c>
      <c r="W75" s="67">
        <v>0</v>
      </c>
      <c r="X75" s="68">
        <v>0</v>
      </c>
      <c r="Y75" s="59">
        <f t="shared" ref="Y75:Y109" si="18">W75*$V$7</f>
        <v>0</v>
      </c>
      <c r="Z75" s="61">
        <f t="shared" ref="Z75:Z109" si="19">X75*$V$7</f>
        <v>0</v>
      </c>
    </row>
    <row r="76" spans="2:26" x14ac:dyDescent="0.25">
      <c r="B76" s="58">
        <v>2.0099999999999998</v>
      </c>
      <c r="C76" s="59">
        <v>1.5925493706486653</v>
      </c>
      <c r="D76" s="60">
        <v>598.45205752188122</v>
      </c>
      <c r="E76" s="59">
        <f t="shared" si="10"/>
        <v>2.4056637018862013</v>
      </c>
      <c r="F76" s="61">
        <f t="shared" si="11"/>
        <v>904.00612918713171</v>
      </c>
      <c r="G76" s="58">
        <v>1.675</v>
      </c>
      <c r="H76" s="59">
        <v>0.42597950394980866</v>
      </c>
      <c r="I76" s="60">
        <v>306.77291461233244</v>
      </c>
      <c r="J76" s="59">
        <f t="shared" si="12"/>
        <v>0.38550181352923862</v>
      </c>
      <c r="K76" s="61">
        <f t="shared" si="13"/>
        <v>277.62254716048187</v>
      </c>
      <c r="L76" s="58">
        <v>1.34</v>
      </c>
      <c r="M76" s="59">
        <v>0</v>
      </c>
      <c r="N76" s="68">
        <v>0</v>
      </c>
      <c r="O76" s="59">
        <f t="shared" si="14"/>
        <v>0</v>
      </c>
      <c r="P76" s="61">
        <f t="shared" si="15"/>
        <v>0</v>
      </c>
      <c r="Q76" s="58">
        <v>0.67000100000000007</v>
      </c>
      <c r="R76" s="67">
        <v>1.2663580396909131E-3</v>
      </c>
      <c r="S76" s="68">
        <v>3.7624690576112396</v>
      </c>
      <c r="T76" s="59">
        <f t="shared" si="16"/>
        <v>9.9011574643542862E-4</v>
      </c>
      <c r="U76" s="61">
        <f t="shared" si="17"/>
        <v>2.9417271756147301</v>
      </c>
      <c r="V76" s="58">
        <v>0.67000100000000007</v>
      </c>
      <c r="W76" s="67">
        <v>0</v>
      </c>
      <c r="X76" s="68">
        <v>0</v>
      </c>
      <c r="Y76" s="59">
        <f t="shared" si="18"/>
        <v>0</v>
      </c>
      <c r="Z76" s="61">
        <f t="shared" si="19"/>
        <v>0</v>
      </c>
    </row>
    <row r="77" spans="2:26" x14ac:dyDescent="0.25">
      <c r="B77" s="58">
        <v>2.04</v>
      </c>
      <c r="C77" s="59">
        <v>1.3393029085453509</v>
      </c>
      <c r="D77" s="60">
        <v>562.80266320101464</v>
      </c>
      <c r="E77" s="59">
        <f t="shared" si="10"/>
        <v>2.0231161760503791</v>
      </c>
      <c r="F77" s="61">
        <f t="shared" si="11"/>
        <v>850.15508036407039</v>
      </c>
      <c r="G77" s="58">
        <v>1.7</v>
      </c>
      <c r="H77" s="59">
        <v>0.31265493925964016</v>
      </c>
      <c r="I77" s="60">
        <v>234.78120458582273</v>
      </c>
      <c r="J77" s="59">
        <f t="shared" si="12"/>
        <v>0.28294564638881464</v>
      </c>
      <c r="K77" s="61">
        <f t="shared" si="13"/>
        <v>212.47167835821062</v>
      </c>
      <c r="L77" s="58">
        <v>1.36</v>
      </c>
      <c r="M77" s="59">
        <v>0</v>
      </c>
      <c r="N77" s="68">
        <v>0</v>
      </c>
      <c r="O77" s="59">
        <f t="shared" si="14"/>
        <v>0</v>
      </c>
      <c r="P77" s="61">
        <f t="shared" si="15"/>
        <v>0</v>
      </c>
      <c r="Q77" s="58">
        <v>0.68000099999999997</v>
      </c>
      <c r="R77" s="67">
        <v>9.359621495612805E-4</v>
      </c>
      <c r="S77" s="68">
        <v>1.2541877064458933</v>
      </c>
      <c r="T77" s="59">
        <f t="shared" si="16"/>
        <v>7.3179214195565328E-4</v>
      </c>
      <c r="U77" s="61">
        <f t="shared" si="17"/>
        <v>0.9806002395980401</v>
      </c>
      <c r="V77" s="58">
        <v>0.68000099999999997</v>
      </c>
      <c r="W77" s="67">
        <v>0</v>
      </c>
      <c r="X77" s="68">
        <v>0</v>
      </c>
      <c r="Y77" s="59">
        <f t="shared" si="18"/>
        <v>0</v>
      </c>
      <c r="Z77" s="61">
        <f t="shared" si="19"/>
        <v>0</v>
      </c>
    </row>
    <row r="78" spans="2:26" x14ac:dyDescent="0.25">
      <c r="B78" s="58">
        <v>2.0699999999999998</v>
      </c>
      <c r="C78" s="59">
        <v>1.1098973316255905</v>
      </c>
      <c r="D78" s="60">
        <v>521.00790275271652</v>
      </c>
      <c r="E78" s="59">
        <f t="shared" si="10"/>
        <v>1.6765820719419793</v>
      </c>
      <c r="F78" s="61">
        <f t="shared" si="11"/>
        <v>787.02100113703398</v>
      </c>
      <c r="G78" s="58">
        <v>1.7250000000000001</v>
      </c>
      <c r="H78" s="59">
        <v>0.20853290357575652</v>
      </c>
      <c r="I78" s="60">
        <v>184.86578175484692</v>
      </c>
      <c r="J78" s="59">
        <f t="shared" si="12"/>
        <v>0.18871755979706473</v>
      </c>
      <c r="K78" s="61">
        <f t="shared" si="13"/>
        <v>167.29935000438635</v>
      </c>
      <c r="L78" s="58">
        <v>1.38</v>
      </c>
      <c r="M78" s="59">
        <v>0</v>
      </c>
      <c r="N78" s="68">
        <v>0</v>
      </c>
      <c r="O78" s="59">
        <f t="shared" si="14"/>
        <v>0</v>
      </c>
      <c r="P78" s="61">
        <f t="shared" si="15"/>
        <v>0</v>
      </c>
      <c r="Q78" s="58">
        <v>0.69000099999999998</v>
      </c>
      <c r="R78" s="67">
        <v>6.9664058544018537E-4</v>
      </c>
      <c r="S78" s="68">
        <v>1.2541877064458933</v>
      </c>
      <c r="T78" s="59">
        <f t="shared" si="16"/>
        <v>5.4467598548880796E-4</v>
      </c>
      <c r="U78" s="61">
        <f t="shared" si="17"/>
        <v>0.9806002395980401</v>
      </c>
      <c r="V78" s="58">
        <v>0.69000099999999998</v>
      </c>
      <c r="W78" s="67">
        <v>0</v>
      </c>
      <c r="X78" s="68">
        <v>0</v>
      </c>
      <c r="Y78" s="59">
        <f t="shared" si="18"/>
        <v>0</v>
      </c>
      <c r="Z78" s="61">
        <f t="shared" si="19"/>
        <v>0</v>
      </c>
    </row>
    <row r="79" spans="2:26" x14ac:dyDescent="0.25">
      <c r="B79" s="58">
        <v>2.1</v>
      </c>
      <c r="C79" s="59">
        <v>0.87935831090222449</v>
      </c>
      <c r="D79" s="60">
        <v>456.4188505970568</v>
      </c>
      <c r="E79" s="59">
        <f t="shared" si="10"/>
        <v>1.3283358170728465</v>
      </c>
      <c r="F79" s="61">
        <f t="shared" si="11"/>
        <v>689.45445709525188</v>
      </c>
      <c r="G79" s="58">
        <v>1.75</v>
      </c>
      <c r="H79" s="59">
        <v>0.1384765135707556</v>
      </c>
      <c r="I79" s="60">
        <v>118.89715761139654</v>
      </c>
      <c r="J79" s="59">
        <f t="shared" si="12"/>
        <v>0.12531811182873812</v>
      </c>
      <c r="K79" s="61">
        <f t="shared" si="13"/>
        <v>107.59923765737243</v>
      </c>
      <c r="L79" s="58">
        <v>1.4</v>
      </c>
      <c r="M79" s="59">
        <v>0</v>
      </c>
      <c r="N79" s="68">
        <v>0</v>
      </c>
      <c r="O79" s="59">
        <f t="shared" si="14"/>
        <v>0</v>
      </c>
      <c r="P79" s="61">
        <f t="shared" si="15"/>
        <v>0</v>
      </c>
      <c r="Q79" s="58">
        <v>0.70000099999999998</v>
      </c>
      <c r="R79" s="67">
        <v>1.1228201586821324E-4</v>
      </c>
      <c r="S79" s="68">
        <v>0.62707817626854001</v>
      </c>
      <c r="T79" s="59">
        <f t="shared" si="16"/>
        <v>8.7788909982965791E-5</v>
      </c>
      <c r="U79" s="61">
        <f t="shared" si="17"/>
        <v>0.49028786260245505</v>
      </c>
      <c r="V79" s="58">
        <v>0.70000099999999998</v>
      </c>
      <c r="W79" s="67">
        <v>0</v>
      </c>
      <c r="X79" s="68">
        <v>0</v>
      </c>
      <c r="Y79" s="59">
        <f t="shared" si="18"/>
        <v>0</v>
      </c>
      <c r="Z79" s="61">
        <f t="shared" si="19"/>
        <v>0</v>
      </c>
    </row>
    <row r="80" spans="2:26" x14ac:dyDescent="0.25">
      <c r="B80" s="58">
        <v>2.13</v>
      </c>
      <c r="C80" s="59">
        <v>0.661502886911154</v>
      </c>
      <c r="D80" s="60">
        <v>396.62694648985155</v>
      </c>
      <c r="E80" s="59">
        <f t="shared" si="10"/>
        <v>0.99924907388391837</v>
      </c>
      <c r="F80" s="61">
        <f t="shared" si="11"/>
        <v>599.13436025657325</v>
      </c>
      <c r="G80" s="58">
        <v>1.7749999999999999</v>
      </c>
      <c r="H80" s="59">
        <v>8.9759876089352375E-2</v>
      </c>
      <c r="I80" s="60">
        <v>93.058401358251331</v>
      </c>
      <c r="J80" s="59">
        <f t="shared" si="12"/>
        <v>8.123065709443654E-2</v>
      </c>
      <c r="K80" s="61">
        <f t="shared" si="13"/>
        <v>84.215747835521569</v>
      </c>
      <c r="L80" s="58">
        <v>1.42</v>
      </c>
      <c r="M80" s="59">
        <v>0</v>
      </c>
      <c r="N80" s="68">
        <v>0</v>
      </c>
      <c r="O80" s="59">
        <f t="shared" si="14"/>
        <v>0</v>
      </c>
      <c r="P80" s="61">
        <f t="shared" si="15"/>
        <v>0</v>
      </c>
      <c r="Q80" s="58">
        <v>0.71000099999999999</v>
      </c>
      <c r="R80" s="67">
        <v>3.8300461372768192E-5</v>
      </c>
      <c r="S80" s="68">
        <v>0.62707817626854001</v>
      </c>
      <c r="T80" s="59">
        <f t="shared" si="16"/>
        <v>2.994563047128084E-5</v>
      </c>
      <c r="U80" s="61">
        <f t="shared" si="17"/>
        <v>0.49028786260245505</v>
      </c>
      <c r="V80" s="58">
        <v>0.71000099999999999</v>
      </c>
      <c r="W80" s="67">
        <v>0</v>
      </c>
      <c r="X80" s="68">
        <v>0</v>
      </c>
      <c r="Y80" s="59">
        <f t="shared" si="18"/>
        <v>0</v>
      </c>
      <c r="Z80" s="61">
        <f t="shared" si="19"/>
        <v>0</v>
      </c>
    </row>
    <row r="81" spans="2:26" x14ac:dyDescent="0.25">
      <c r="B81" s="58">
        <v>2.16</v>
      </c>
      <c r="C81" s="59">
        <v>0.47508210804870515</v>
      </c>
      <c r="D81" s="60">
        <v>310.62003922373992</v>
      </c>
      <c r="E81" s="59">
        <f t="shared" si="10"/>
        <v>0.7176466888953249</v>
      </c>
      <c r="F81" s="61">
        <f t="shared" si="11"/>
        <v>469.21456076093642</v>
      </c>
      <c r="G81" s="58">
        <v>1.8</v>
      </c>
      <c r="H81" s="59">
        <v>4.4512893511151806E-2</v>
      </c>
      <c r="I81" s="60">
        <v>50.166254101483204</v>
      </c>
      <c r="J81" s="59">
        <f t="shared" si="12"/>
        <v>4.0283161548553673E-2</v>
      </c>
      <c r="K81" s="61">
        <f t="shared" si="13"/>
        <v>45.399324978717836</v>
      </c>
      <c r="L81" s="58">
        <v>1.44</v>
      </c>
      <c r="M81" s="59">
        <v>0</v>
      </c>
      <c r="N81" s="68">
        <v>0</v>
      </c>
      <c r="O81" s="59">
        <f t="shared" si="14"/>
        <v>0</v>
      </c>
      <c r="P81" s="61">
        <f t="shared" si="15"/>
        <v>0</v>
      </c>
      <c r="Q81" s="58">
        <v>0.720001</v>
      </c>
      <c r="R81" s="67">
        <v>0</v>
      </c>
      <c r="S81" s="68">
        <v>0</v>
      </c>
      <c r="T81" s="59">
        <f t="shared" si="16"/>
        <v>0</v>
      </c>
      <c r="U81" s="61">
        <f t="shared" si="17"/>
        <v>0</v>
      </c>
      <c r="V81" s="58">
        <v>0.720001</v>
      </c>
      <c r="W81" s="67">
        <v>0</v>
      </c>
      <c r="X81" s="68">
        <v>0</v>
      </c>
      <c r="Y81" s="59">
        <f t="shared" si="18"/>
        <v>0</v>
      </c>
      <c r="Z81" s="61">
        <f t="shared" si="19"/>
        <v>0</v>
      </c>
    </row>
    <row r="82" spans="2:26" x14ac:dyDescent="0.25">
      <c r="B82" s="58">
        <v>2.19</v>
      </c>
      <c r="C82" s="59">
        <v>0.32770713567933735</v>
      </c>
      <c r="D82" s="60">
        <v>232.65540956827238</v>
      </c>
      <c r="E82" s="59">
        <f t="shared" si="10"/>
        <v>0.49502588471198988</v>
      </c>
      <c r="F82" s="61">
        <f t="shared" si="11"/>
        <v>351.44321687050206</v>
      </c>
      <c r="G82" s="58">
        <v>1.825</v>
      </c>
      <c r="H82" s="59">
        <v>2.4416690312739565E-2</v>
      </c>
      <c r="I82" s="60">
        <v>32.106402624949247</v>
      </c>
      <c r="J82" s="59">
        <f t="shared" si="12"/>
        <v>2.2096552319221325E-2</v>
      </c>
      <c r="K82" s="61">
        <f t="shared" si="13"/>
        <v>29.055567986379408</v>
      </c>
      <c r="L82" s="58">
        <v>1.46</v>
      </c>
      <c r="M82" s="59">
        <v>0</v>
      </c>
      <c r="N82" s="68">
        <v>0</v>
      </c>
      <c r="O82" s="59">
        <f t="shared" si="14"/>
        <v>0</v>
      </c>
      <c r="P82" s="61">
        <f t="shared" si="15"/>
        <v>0</v>
      </c>
      <c r="Q82" s="58">
        <v>0.73000100000000001</v>
      </c>
      <c r="R82" s="67">
        <v>0</v>
      </c>
      <c r="S82" s="68">
        <v>0</v>
      </c>
      <c r="T82" s="59">
        <f t="shared" si="16"/>
        <v>0</v>
      </c>
      <c r="U82" s="61">
        <f t="shared" si="17"/>
        <v>0</v>
      </c>
      <c r="V82" s="58">
        <v>0.73000100000000001</v>
      </c>
      <c r="W82" s="67">
        <v>0</v>
      </c>
      <c r="X82" s="68">
        <v>0</v>
      </c>
      <c r="Y82" s="59">
        <f t="shared" si="18"/>
        <v>0</v>
      </c>
      <c r="Z82" s="61">
        <f t="shared" si="19"/>
        <v>0</v>
      </c>
    </row>
    <row r="83" spans="2:26" x14ac:dyDescent="0.25">
      <c r="B83" s="58">
        <v>2.2200000000000002</v>
      </c>
      <c r="C83" s="59">
        <v>0.2047154084081777</v>
      </c>
      <c r="D83" s="60">
        <v>168.27015781990005</v>
      </c>
      <c r="E83" s="59">
        <f t="shared" si="10"/>
        <v>0.30923777705162792</v>
      </c>
      <c r="F83" s="61">
        <f t="shared" si="11"/>
        <v>254.18452842885202</v>
      </c>
      <c r="G83" s="58">
        <v>1.85</v>
      </c>
      <c r="H83" s="59">
        <v>1.1257655448760657E-2</v>
      </c>
      <c r="I83" s="60">
        <v>15.30102104004051</v>
      </c>
      <c r="J83" s="59">
        <f t="shared" si="12"/>
        <v>1.0187923483041319E-2</v>
      </c>
      <c r="K83" s="61">
        <f t="shared" si="13"/>
        <v>13.847077864290055</v>
      </c>
      <c r="L83" s="58">
        <v>1.48</v>
      </c>
      <c r="M83" s="59">
        <v>0</v>
      </c>
      <c r="N83" s="68">
        <v>0</v>
      </c>
      <c r="O83" s="59">
        <f t="shared" si="14"/>
        <v>0</v>
      </c>
      <c r="P83" s="61">
        <f t="shared" si="15"/>
        <v>0</v>
      </c>
      <c r="Q83" s="58">
        <v>0.74000100000000002</v>
      </c>
      <c r="R83" s="67">
        <v>0</v>
      </c>
      <c r="S83" s="68">
        <v>0</v>
      </c>
      <c r="T83" s="59">
        <f t="shared" si="16"/>
        <v>0</v>
      </c>
      <c r="U83" s="61">
        <f t="shared" si="17"/>
        <v>0</v>
      </c>
      <c r="V83" s="58">
        <v>0.74000100000000002</v>
      </c>
      <c r="W83" s="67">
        <v>0</v>
      </c>
      <c r="X83" s="68">
        <v>0</v>
      </c>
      <c r="Y83" s="59">
        <f t="shared" si="18"/>
        <v>0</v>
      </c>
      <c r="Z83" s="61">
        <f t="shared" si="19"/>
        <v>0</v>
      </c>
    </row>
    <row r="84" spans="2:26" x14ac:dyDescent="0.25">
      <c r="B84" s="58">
        <v>2.25</v>
      </c>
      <c r="C84" s="59">
        <v>0.12479956229943297</v>
      </c>
      <c r="D84" s="60">
        <v>110.05221993512876</v>
      </c>
      <c r="E84" s="59">
        <f t="shared" si="10"/>
        <v>0.18851897628313136</v>
      </c>
      <c r="F84" s="61">
        <f t="shared" si="11"/>
        <v>166.24202407119148</v>
      </c>
      <c r="G84" s="58">
        <v>1.875</v>
      </c>
      <c r="H84" s="59">
        <v>6.7881400704522341E-3</v>
      </c>
      <c r="I84" s="60">
        <v>8.0269141953254461</v>
      </c>
      <c r="J84" s="59">
        <f t="shared" si="12"/>
        <v>6.1431131859296237E-3</v>
      </c>
      <c r="K84" s="61">
        <f t="shared" si="13"/>
        <v>7.2641757423759694</v>
      </c>
      <c r="L84" s="58">
        <v>1.5</v>
      </c>
      <c r="M84" s="59">
        <v>0</v>
      </c>
      <c r="N84" s="68">
        <v>0</v>
      </c>
      <c r="O84" s="59">
        <f t="shared" si="14"/>
        <v>0</v>
      </c>
      <c r="P84" s="61">
        <f t="shared" si="15"/>
        <v>0</v>
      </c>
      <c r="Q84" s="58">
        <v>0.75000100000000003</v>
      </c>
      <c r="R84" s="67">
        <v>0</v>
      </c>
      <c r="S84" s="68">
        <v>0</v>
      </c>
      <c r="T84" s="59">
        <f t="shared" si="16"/>
        <v>0</v>
      </c>
      <c r="U84" s="61">
        <f t="shared" si="17"/>
        <v>0</v>
      </c>
      <c r="V84" s="58">
        <v>0.75000100000000003</v>
      </c>
      <c r="W84" s="67">
        <v>0</v>
      </c>
      <c r="X84" s="68">
        <v>0</v>
      </c>
      <c r="Y84" s="59">
        <f t="shared" si="18"/>
        <v>0</v>
      </c>
      <c r="Z84" s="61">
        <f t="shared" si="19"/>
        <v>0</v>
      </c>
    </row>
    <row r="85" spans="2:26" x14ac:dyDescent="0.25">
      <c r="B85" s="58">
        <v>2.2799999999999998</v>
      </c>
      <c r="C85" s="59">
        <v>7.2833060815609224E-2</v>
      </c>
      <c r="D85" s="60">
        <v>70.859833918345018</v>
      </c>
      <c r="E85" s="59">
        <f t="shared" si="10"/>
        <v>0.11001972932871483</v>
      </c>
      <c r="F85" s="61">
        <f t="shared" si="11"/>
        <v>107.03902404583839</v>
      </c>
      <c r="G85" s="58">
        <v>1.9</v>
      </c>
      <c r="H85" s="59">
        <v>2.708870491111951E-3</v>
      </c>
      <c r="I85" s="60">
        <v>4.0133003281186559</v>
      </c>
      <c r="J85" s="59">
        <f t="shared" si="12"/>
        <v>2.4514665077936208E-3</v>
      </c>
      <c r="K85" s="61">
        <f t="shared" si="13"/>
        <v>3.631945998297426</v>
      </c>
      <c r="L85" s="58">
        <v>1.52</v>
      </c>
      <c r="M85" s="59">
        <v>0</v>
      </c>
      <c r="N85" s="68">
        <v>0</v>
      </c>
      <c r="O85" s="59">
        <f t="shared" si="14"/>
        <v>0</v>
      </c>
      <c r="P85" s="61">
        <f t="shared" si="15"/>
        <v>0</v>
      </c>
      <c r="Q85" s="58">
        <v>0.76000100000000004</v>
      </c>
      <c r="R85" s="67">
        <v>0</v>
      </c>
      <c r="S85" s="68">
        <v>0</v>
      </c>
      <c r="T85" s="59">
        <f t="shared" si="16"/>
        <v>0</v>
      </c>
      <c r="U85" s="61">
        <f t="shared" si="17"/>
        <v>0</v>
      </c>
      <c r="V85" s="58">
        <v>0.76000100000000004</v>
      </c>
      <c r="W85" s="67">
        <v>0</v>
      </c>
      <c r="X85" s="68">
        <v>0</v>
      </c>
      <c r="Y85" s="59">
        <f t="shared" si="18"/>
        <v>0</v>
      </c>
      <c r="Z85" s="61">
        <f t="shared" si="19"/>
        <v>0</v>
      </c>
    </row>
    <row r="86" spans="2:26" x14ac:dyDescent="0.25">
      <c r="B86" s="58">
        <v>2.31</v>
      </c>
      <c r="C86" s="59">
        <v>3.7133939195364639E-2</v>
      </c>
      <c r="D86" s="60">
        <v>42.954855074394992</v>
      </c>
      <c r="E86" s="59">
        <f t="shared" si="10"/>
        <v>5.6093563739221503E-2</v>
      </c>
      <c r="F86" s="61">
        <f t="shared" si="11"/>
        <v>64.886488027786996</v>
      </c>
      <c r="G86" s="58">
        <v>1.925</v>
      </c>
      <c r="H86" s="59">
        <v>1.1629337225398547E-3</v>
      </c>
      <c r="I86" s="60">
        <v>2.2575127884755575</v>
      </c>
      <c r="J86" s="59">
        <f t="shared" si="12"/>
        <v>1.052428708180864E-3</v>
      </c>
      <c r="K86" s="61">
        <f t="shared" si="13"/>
        <v>2.0429979986204141</v>
      </c>
      <c r="L86" s="58">
        <v>1.54</v>
      </c>
      <c r="M86" s="59">
        <v>0</v>
      </c>
      <c r="N86" s="68">
        <v>0</v>
      </c>
      <c r="O86" s="59">
        <f t="shared" si="14"/>
        <v>0</v>
      </c>
      <c r="P86" s="61">
        <f t="shared" si="15"/>
        <v>0</v>
      </c>
      <c r="Q86" s="58">
        <v>0.77000100000000005</v>
      </c>
      <c r="R86" s="67">
        <v>0</v>
      </c>
      <c r="S86" s="68">
        <v>0</v>
      </c>
      <c r="T86" s="59">
        <f t="shared" si="16"/>
        <v>0</v>
      </c>
      <c r="U86" s="61">
        <f t="shared" si="17"/>
        <v>0</v>
      </c>
      <c r="V86" s="58">
        <v>0.77000100000000005</v>
      </c>
      <c r="W86" s="67">
        <v>0</v>
      </c>
      <c r="X86" s="68">
        <v>0</v>
      </c>
      <c r="Y86" s="59">
        <f t="shared" si="18"/>
        <v>0</v>
      </c>
      <c r="Z86" s="61">
        <f t="shared" si="19"/>
        <v>0</v>
      </c>
    </row>
    <row r="87" spans="2:26" x14ac:dyDescent="0.25">
      <c r="B87" s="58">
        <v>2.34</v>
      </c>
      <c r="C87" s="59">
        <v>1.8971717206554849E-2</v>
      </c>
      <c r="D87" s="60">
        <v>22.261588796621304</v>
      </c>
      <c r="E87" s="59">
        <f t="shared" si="10"/>
        <v>2.865818309147258E-2</v>
      </c>
      <c r="F87" s="61">
        <f t="shared" si="11"/>
        <v>33.627777638400758</v>
      </c>
      <c r="G87" s="58">
        <v>1.95</v>
      </c>
      <c r="H87" s="59">
        <v>5.6843755633905499E-4</v>
      </c>
      <c r="I87" s="60">
        <v>0.75249381152224804</v>
      </c>
      <c r="J87" s="59">
        <f t="shared" si="12"/>
        <v>5.1442312790864707E-4</v>
      </c>
      <c r="K87" s="61">
        <f t="shared" si="13"/>
        <v>0.68098987468076744</v>
      </c>
      <c r="L87" s="58">
        <v>1.56</v>
      </c>
      <c r="M87" s="59">
        <v>0</v>
      </c>
      <c r="N87" s="68">
        <v>0</v>
      </c>
      <c r="O87" s="59">
        <f t="shared" si="14"/>
        <v>0</v>
      </c>
      <c r="P87" s="61">
        <f t="shared" si="15"/>
        <v>0</v>
      </c>
      <c r="Q87" s="58">
        <v>0.78000100000000006</v>
      </c>
      <c r="R87" s="67">
        <v>0</v>
      </c>
      <c r="S87" s="68">
        <v>0</v>
      </c>
      <c r="T87" s="59">
        <f t="shared" si="16"/>
        <v>0</v>
      </c>
      <c r="U87" s="61">
        <f t="shared" si="17"/>
        <v>0</v>
      </c>
      <c r="V87" s="58">
        <v>0.78000100000000006</v>
      </c>
      <c r="W87" s="67">
        <v>0</v>
      </c>
      <c r="X87" s="68">
        <v>0</v>
      </c>
      <c r="Y87" s="59">
        <f t="shared" si="18"/>
        <v>0</v>
      </c>
      <c r="Z87" s="61">
        <f t="shared" si="19"/>
        <v>0</v>
      </c>
    </row>
    <row r="88" spans="2:26" x14ac:dyDescent="0.25">
      <c r="B88" s="58">
        <v>2.37</v>
      </c>
      <c r="C88" s="59">
        <v>7.4400129178104303E-3</v>
      </c>
      <c r="D88" s="60">
        <v>10.973868084699451</v>
      </c>
      <c r="E88" s="59">
        <f t="shared" si="10"/>
        <v>1.1238690208172855E-2</v>
      </c>
      <c r="F88" s="61">
        <f t="shared" si="11"/>
        <v>16.576840007098866</v>
      </c>
      <c r="G88" s="58">
        <v>1.9750000000000001</v>
      </c>
      <c r="H88" s="59">
        <v>3.2603145737671258E-4</v>
      </c>
      <c r="I88" s="60">
        <v>0.50166254101483199</v>
      </c>
      <c r="J88" s="59">
        <f t="shared" si="12"/>
        <v>2.9505109264860868E-4</v>
      </c>
      <c r="K88" s="61">
        <f t="shared" si="13"/>
        <v>0.45399324978717825</v>
      </c>
      <c r="L88" s="58">
        <v>1.58</v>
      </c>
      <c r="M88" s="59">
        <v>0</v>
      </c>
      <c r="N88" s="68">
        <v>0</v>
      </c>
      <c r="O88" s="59">
        <f t="shared" si="14"/>
        <v>0</v>
      </c>
      <c r="P88" s="61">
        <f t="shared" si="15"/>
        <v>0</v>
      </c>
      <c r="Q88" s="58">
        <v>0.79000100000000006</v>
      </c>
      <c r="R88" s="67">
        <v>0</v>
      </c>
      <c r="S88" s="68">
        <v>0</v>
      </c>
      <c r="T88" s="59">
        <f t="shared" si="16"/>
        <v>0</v>
      </c>
      <c r="U88" s="61">
        <f t="shared" si="17"/>
        <v>0</v>
      </c>
      <c r="V88" s="58">
        <v>0.79000100000000006</v>
      </c>
      <c r="W88" s="67">
        <v>0</v>
      </c>
      <c r="X88" s="68">
        <v>0</v>
      </c>
      <c r="Y88" s="59">
        <f t="shared" si="18"/>
        <v>0</v>
      </c>
      <c r="Z88" s="61">
        <f t="shared" si="19"/>
        <v>0</v>
      </c>
    </row>
    <row r="89" spans="2:26" x14ac:dyDescent="0.25">
      <c r="B89" s="58">
        <v>2.4</v>
      </c>
      <c r="C89" s="59">
        <v>2.7962199727534533E-3</v>
      </c>
      <c r="D89" s="60">
        <v>4.1804166620942222</v>
      </c>
      <c r="E89" s="59">
        <f t="shared" si="10"/>
        <v>4.2238972398088411E-3</v>
      </c>
      <c r="F89" s="61">
        <f t="shared" si="11"/>
        <v>6.3148287947042627</v>
      </c>
      <c r="G89" s="58">
        <v>2</v>
      </c>
      <c r="H89" s="59">
        <v>0</v>
      </c>
      <c r="I89" s="60">
        <v>0</v>
      </c>
      <c r="J89" s="59">
        <f t="shared" si="12"/>
        <v>0</v>
      </c>
      <c r="K89" s="61">
        <f t="shared" si="13"/>
        <v>0</v>
      </c>
      <c r="L89" s="58">
        <v>1.6</v>
      </c>
      <c r="M89" s="59">
        <v>0</v>
      </c>
      <c r="N89" s="68">
        <v>0</v>
      </c>
      <c r="O89" s="59">
        <f t="shared" si="14"/>
        <v>0</v>
      </c>
      <c r="P89" s="61">
        <f t="shared" si="15"/>
        <v>0</v>
      </c>
      <c r="Q89" s="58">
        <v>0.80000100000000007</v>
      </c>
      <c r="R89" s="67">
        <v>0</v>
      </c>
      <c r="S89" s="68">
        <v>0</v>
      </c>
      <c r="T89" s="59">
        <f t="shared" si="16"/>
        <v>0</v>
      </c>
      <c r="U89" s="61">
        <f t="shared" si="17"/>
        <v>0</v>
      </c>
      <c r="V89" s="58">
        <v>0.80000100000000007</v>
      </c>
      <c r="W89" s="67">
        <v>0</v>
      </c>
      <c r="X89" s="68">
        <v>0</v>
      </c>
      <c r="Y89" s="59">
        <f t="shared" si="18"/>
        <v>0</v>
      </c>
      <c r="Z89" s="61">
        <f t="shared" si="19"/>
        <v>0</v>
      </c>
    </row>
    <row r="90" spans="2:26" x14ac:dyDescent="0.25">
      <c r="B90" s="58">
        <v>2.4300000000000002</v>
      </c>
      <c r="C90" s="59">
        <v>1.0090898117041008E-3</v>
      </c>
      <c r="D90" s="60">
        <v>1.6722293726553157</v>
      </c>
      <c r="E90" s="59">
        <f t="shared" si="10"/>
        <v>1.5243048515167683E-3</v>
      </c>
      <c r="F90" s="61">
        <f t="shared" si="11"/>
        <v>2.5260262426817457</v>
      </c>
      <c r="G90" s="58">
        <v>2.0249999999999999</v>
      </c>
      <c r="H90" s="59">
        <v>0</v>
      </c>
      <c r="I90" s="60">
        <v>0</v>
      </c>
      <c r="J90" s="59">
        <f t="shared" si="12"/>
        <v>0</v>
      </c>
      <c r="K90" s="61">
        <f t="shared" si="13"/>
        <v>0</v>
      </c>
      <c r="L90" s="58">
        <v>1.62</v>
      </c>
      <c r="M90" s="59">
        <v>0</v>
      </c>
      <c r="N90" s="68">
        <v>0</v>
      </c>
      <c r="O90" s="59">
        <f t="shared" si="14"/>
        <v>0</v>
      </c>
      <c r="P90" s="61">
        <f t="shared" si="15"/>
        <v>0</v>
      </c>
      <c r="Q90" s="58">
        <v>0.81000099999999997</v>
      </c>
      <c r="R90" s="67">
        <v>0</v>
      </c>
      <c r="S90" s="68">
        <v>0</v>
      </c>
      <c r="T90" s="59">
        <f t="shared" si="16"/>
        <v>0</v>
      </c>
      <c r="U90" s="61">
        <f t="shared" si="17"/>
        <v>0</v>
      </c>
      <c r="V90" s="58">
        <v>0.81000099999999997</v>
      </c>
      <c r="W90" s="67">
        <v>0</v>
      </c>
      <c r="X90" s="68">
        <v>0</v>
      </c>
      <c r="Y90" s="59">
        <f t="shared" si="18"/>
        <v>0</v>
      </c>
      <c r="Z90" s="61">
        <f t="shared" si="19"/>
        <v>0</v>
      </c>
    </row>
    <row r="91" spans="2:26" x14ac:dyDescent="0.25">
      <c r="B91" s="58">
        <v>2.46</v>
      </c>
      <c r="C91" s="59">
        <v>4.181266039483978E-4</v>
      </c>
      <c r="D91" s="60">
        <v>0.62707817626854001</v>
      </c>
      <c r="E91" s="59">
        <f t="shared" si="10"/>
        <v>6.3161118421208127E-4</v>
      </c>
      <c r="F91" s="61">
        <f t="shared" si="11"/>
        <v>0.94724800040564949</v>
      </c>
      <c r="G91" s="58">
        <v>2.0499999999999998</v>
      </c>
      <c r="H91" s="59">
        <v>0</v>
      </c>
      <c r="I91" s="60">
        <v>0</v>
      </c>
      <c r="J91" s="59">
        <f t="shared" si="12"/>
        <v>0</v>
      </c>
      <c r="K91" s="61">
        <f t="shared" si="13"/>
        <v>0</v>
      </c>
      <c r="L91" s="58">
        <v>1.64</v>
      </c>
      <c r="M91" s="59">
        <v>0</v>
      </c>
      <c r="N91" s="68">
        <v>0</v>
      </c>
      <c r="O91" s="59">
        <f t="shared" si="14"/>
        <v>0</v>
      </c>
      <c r="P91" s="61">
        <f t="shared" si="15"/>
        <v>0</v>
      </c>
      <c r="Q91" s="58">
        <v>0.82000099999999998</v>
      </c>
      <c r="R91" s="67">
        <v>0</v>
      </c>
      <c r="S91" s="68">
        <v>0</v>
      </c>
      <c r="T91" s="59">
        <f t="shared" si="16"/>
        <v>0</v>
      </c>
      <c r="U91" s="61">
        <f t="shared" si="17"/>
        <v>0</v>
      </c>
      <c r="V91" s="58">
        <v>0.82000099999999998</v>
      </c>
      <c r="W91" s="67">
        <v>0</v>
      </c>
      <c r="X91" s="68">
        <v>0</v>
      </c>
      <c r="Y91" s="59">
        <f t="shared" si="18"/>
        <v>0</v>
      </c>
      <c r="Z91" s="61">
        <f t="shared" si="19"/>
        <v>0</v>
      </c>
    </row>
    <row r="92" spans="2:26" x14ac:dyDescent="0.25">
      <c r="B92" s="58">
        <v>2.4900000000000002</v>
      </c>
      <c r="C92" s="59">
        <v>1.2612899938703107E-4</v>
      </c>
      <c r="D92" s="60">
        <v>0.10451511963867757</v>
      </c>
      <c r="E92" s="59">
        <f t="shared" si="10"/>
        <v>1.9052718940639133E-4</v>
      </c>
      <c r="F92" s="61">
        <f t="shared" si="11"/>
        <v>0.1578778242276096</v>
      </c>
      <c r="G92" s="58">
        <v>2.0750000000000002</v>
      </c>
      <c r="H92" s="59">
        <v>0</v>
      </c>
      <c r="I92" s="60">
        <v>0</v>
      </c>
      <c r="J92" s="59">
        <f t="shared" si="12"/>
        <v>0</v>
      </c>
      <c r="K92" s="61">
        <f t="shared" si="13"/>
        <v>0</v>
      </c>
      <c r="L92" s="58">
        <v>1.66</v>
      </c>
      <c r="M92" s="59">
        <v>0</v>
      </c>
      <c r="N92" s="68">
        <v>0</v>
      </c>
      <c r="O92" s="59">
        <f t="shared" si="14"/>
        <v>0</v>
      </c>
      <c r="P92" s="61">
        <f t="shared" si="15"/>
        <v>0</v>
      </c>
      <c r="Q92" s="58">
        <v>0.83000099999999999</v>
      </c>
      <c r="R92" s="67">
        <v>0</v>
      </c>
      <c r="S92" s="68">
        <v>0</v>
      </c>
      <c r="T92" s="59">
        <f t="shared" si="16"/>
        <v>0</v>
      </c>
      <c r="U92" s="61">
        <f t="shared" si="17"/>
        <v>0</v>
      </c>
      <c r="V92" s="58">
        <v>0.83000099999999999</v>
      </c>
      <c r="W92" s="67">
        <v>0</v>
      </c>
      <c r="X92" s="68">
        <v>0</v>
      </c>
      <c r="Y92" s="59">
        <f t="shared" si="18"/>
        <v>0</v>
      </c>
      <c r="Z92" s="61">
        <f t="shared" si="19"/>
        <v>0</v>
      </c>
    </row>
    <row r="93" spans="2:26" x14ac:dyDescent="0.25">
      <c r="B93" s="58">
        <v>2.52</v>
      </c>
      <c r="C93" s="59">
        <v>2.6269806656121303E-5</v>
      </c>
      <c r="D93" s="60">
        <v>0.10451511963867757</v>
      </c>
      <c r="E93" s="59">
        <f t="shared" si="10"/>
        <v>3.9682487395953625E-5</v>
      </c>
      <c r="F93" s="61">
        <f t="shared" si="11"/>
        <v>0.1578778242276096</v>
      </c>
      <c r="G93" s="58">
        <v>2.1</v>
      </c>
      <c r="H93" s="59">
        <v>0</v>
      </c>
      <c r="I93" s="60">
        <v>0</v>
      </c>
      <c r="J93" s="59">
        <f t="shared" si="12"/>
        <v>0</v>
      </c>
      <c r="K93" s="61">
        <f t="shared" si="13"/>
        <v>0</v>
      </c>
      <c r="L93" s="58">
        <v>1.68</v>
      </c>
      <c r="M93" s="59">
        <v>0</v>
      </c>
      <c r="N93" s="68">
        <v>0</v>
      </c>
      <c r="O93" s="59">
        <f t="shared" si="14"/>
        <v>0</v>
      </c>
      <c r="P93" s="61">
        <f t="shared" si="15"/>
        <v>0</v>
      </c>
      <c r="Q93" s="58">
        <v>0.840001</v>
      </c>
      <c r="R93" s="67">
        <v>0</v>
      </c>
      <c r="S93" s="68">
        <v>0</v>
      </c>
      <c r="T93" s="59">
        <f t="shared" si="16"/>
        <v>0</v>
      </c>
      <c r="U93" s="61">
        <f t="shared" si="17"/>
        <v>0</v>
      </c>
      <c r="V93" s="58">
        <v>0.840001</v>
      </c>
      <c r="W93" s="67">
        <v>0</v>
      </c>
      <c r="X93" s="68">
        <v>0</v>
      </c>
      <c r="Y93" s="59">
        <f t="shared" si="18"/>
        <v>0</v>
      </c>
      <c r="Z93" s="61">
        <f t="shared" si="19"/>
        <v>0</v>
      </c>
    </row>
    <row r="94" spans="2:26" x14ac:dyDescent="0.25">
      <c r="B94" s="58">
        <v>2.5499999999999998</v>
      </c>
      <c r="C94" s="59">
        <v>0</v>
      </c>
      <c r="D94" s="60">
        <v>0</v>
      </c>
      <c r="E94" s="59">
        <f t="shared" si="10"/>
        <v>0</v>
      </c>
      <c r="F94" s="61">
        <f t="shared" si="11"/>
        <v>0</v>
      </c>
      <c r="G94" s="58">
        <v>2.125</v>
      </c>
      <c r="H94" s="59">
        <v>0</v>
      </c>
      <c r="I94" s="60">
        <v>0</v>
      </c>
      <c r="J94" s="59">
        <f t="shared" si="12"/>
        <v>0</v>
      </c>
      <c r="K94" s="61">
        <f t="shared" si="13"/>
        <v>0</v>
      </c>
      <c r="L94" s="58">
        <v>1.7</v>
      </c>
      <c r="M94" s="59">
        <v>0</v>
      </c>
      <c r="N94" s="68">
        <v>0</v>
      </c>
      <c r="O94" s="59">
        <f t="shared" si="14"/>
        <v>0</v>
      </c>
      <c r="P94" s="61">
        <f t="shared" si="15"/>
        <v>0</v>
      </c>
      <c r="Q94" s="58">
        <v>0.85000100000000001</v>
      </c>
      <c r="R94" s="67">
        <v>0</v>
      </c>
      <c r="S94" s="68">
        <v>0</v>
      </c>
      <c r="T94" s="59">
        <f t="shared" si="16"/>
        <v>0</v>
      </c>
      <c r="U94" s="61">
        <f t="shared" si="17"/>
        <v>0</v>
      </c>
      <c r="V94" s="58">
        <v>0.85000100000000001</v>
      </c>
      <c r="W94" s="67">
        <v>0</v>
      </c>
      <c r="X94" s="68">
        <v>0</v>
      </c>
      <c r="Y94" s="59">
        <f t="shared" si="18"/>
        <v>0</v>
      </c>
      <c r="Z94" s="61">
        <f t="shared" si="19"/>
        <v>0</v>
      </c>
    </row>
    <row r="95" spans="2:26" x14ac:dyDescent="0.25">
      <c r="B95" s="58">
        <v>2.58</v>
      </c>
      <c r="C95" s="59">
        <v>0</v>
      </c>
      <c r="D95" s="60">
        <v>0</v>
      </c>
      <c r="E95" s="59">
        <f t="shared" si="10"/>
        <v>0</v>
      </c>
      <c r="F95" s="61">
        <f t="shared" si="11"/>
        <v>0</v>
      </c>
      <c r="G95" s="58">
        <v>2.15</v>
      </c>
      <c r="H95" s="59">
        <v>0</v>
      </c>
      <c r="I95" s="60">
        <v>0</v>
      </c>
      <c r="J95" s="59">
        <f t="shared" si="12"/>
        <v>0</v>
      </c>
      <c r="K95" s="61">
        <f t="shared" si="13"/>
        <v>0</v>
      </c>
      <c r="L95" s="58">
        <v>1.72</v>
      </c>
      <c r="M95" s="59">
        <v>0</v>
      </c>
      <c r="N95" s="68">
        <v>0</v>
      </c>
      <c r="O95" s="59">
        <f t="shared" si="14"/>
        <v>0</v>
      </c>
      <c r="P95" s="61">
        <f t="shared" si="15"/>
        <v>0</v>
      </c>
      <c r="Q95" s="58">
        <v>0.86000100000000002</v>
      </c>
      <c r="R95" s="67">
        <v>0</v>
      </c>
      <c r="S95" s="68">
        <v>0</v>
      </c>
      <c r="T95" s="59">
        <f t="shared" si="16"/>
        <v>0</v>
      </c>
      <c r="U95" s="61">
        <f t="shared" si="17"/>
        <v>0</v>
      </c>
      <c r="V95" s="58">
        <v>0.86000100000000002</v>
      </c>
      <c r="W95" s="67">
        <v>0</v>
      </c>
      <c r="X95" s="68">
        <v>0</v>
      </c>
      <c r="Y95" s="59">
        <f t="shared" si="18"/>
        <v>0</v>
      </c>
      <c r="Z95" s="61">
        <f t="shared" si="19"/>
        <v>0</v>
      </c>
    </row>
    <row r="96" spans="2:26" x14ac:dyDescent="0.25">
      <c r="B96" s="58">
        <v>2.61</v>
      </c>
      <c r="C96" s="59">
        <v>0</v>
      </c>
      <c r="D96" s="60">
        <v>0</v>
      </c>
      <c r="E96" s="59">
        <f t="shared" si="10"/>
        <v>0</v>
      </c>
      <c r="F96" s="61">
        <f t="shared" si="11"/>
        <v>0</v>
      </c>
      <c r="G96" s="58">
        <v>2.1749999999999998</v>
      </c>
      <c r="H96" s="59">
        <v>0</v>
      </c>
      <c r="I96" s="60">
        <v>0</v>
      </c>
      <c r="J96" s="59">
        <f t="shared" si="12"/>
        <v>0</v>
      </c>
      <c r="K96" s="61">
        <f t="shared" si="13"/>
        <v>0</v>
      </c>
      <c r="L96" s="58">
        <v>1.74</v>
      </c>
      <c r="M96" s="59">
        <v>0</v>
      </c>
      <c r="N96" s="68">
        <v>0</v>
      </c>
      <c r="O96" s="59">
        <f t="shared" si="14"/>
        <v>0</v>
      </c>
      <c r="P96" s="61">
        <f t="shared" si="15"/>
        <v>0</v>
      </c>
      <c r="Q96" s="58">
        <v>0.87000100000000002</v>
      </c>
      <c r="R96" s="67">
        <v>0</v>
      </c>
      <c r="S96" s="68">
        <v>0</v>
      </c>
      <c r="T96" s="59">
        <f t="shared" si="16"/>
        <v>0</v>
      </c>
      <c r="U96" s="61">
        <f t="shared" si="17"/>
        <v>0</v>
      </c>
      <c r="V96" s="58">
        <v>0.87000100000000002</v>
      </c>
      <c r="W96" s="67">
        <v>0</v>
      </c>
      <c r="X96" s="68">
        <v>0</v>
      </c>
      <c r="Y96" s="59">
        <f t="shared" si="18"/>
        <v>0</v>
      </c>
      <c r="Z96" s="61">
        <f t="shared" si="19"/>
        <v>0</v>
      </c>
    </row>
    <row r="97" spans="2:26" x14ac:dyDescent="0.25">
      <c r="B97" s="58">
        <v>2.64</v>
      </c>
      <c r="C97" s="59">
        <v>0</v>
      </c>
      <c r="D97" s="60">
        <v>0</v>
      </c>
      <c r="E97" s="59">
        <f t="shared" si="10"/>
        <v>0</v>
      </c>
      <c r="F97" s="61">
        <f t="shared" si="11"/>
        <v>0</v>
      </c>
      <c r="G97" s="58">
        <v>2.2000000000000002</v>
      </c>
      <c r="H97" s="59">
        <v>0</v>
      </c>
      <c r="I97" s="60">
        <v>0</v>
      </c>
      <c r="J97" s="59">
        <f t="shared" si="12"/>
        <v>0</v>
      </c>
      <c r="K97" s="61">
        <f t="shared" si="13"/>
        <v>0</v>
      </c>
      <c r="L97" s="58">
        <v>1.76</v>
      </c>
      <c r="M97" s="59">
        <v>0</v>
      </c>
      <c r="N97" s="68">
        <v>0</v>
      </c>
      <c r="O97" s="59">
        <f t="shared" si="14"/>
        <v>0</v>
      </c>
      <c r="P97" s="61">
        <f t="shared" si="15"/>
        <v>0</v>
      </c>
      <c r="Q97" s="58">
        <v>0.88000100000000003</v>
      </c>
      <c r="R97" s="67">
        <v>0</v>
      </c>
      <c r="S97" s="68">
        <v>0</v>
      </c>
      <c r="T97" s="59">
        <f t="shared" si="16"/>
        <v>0</v>
      </c>
      <c r="U97" s="61">
        <f t="shared" si="17"/>
        <v>0</v>
      </c>
      <c r="V97" s="58">
        <v>0.88000100000000003</v>
      </c>
      <c r="W97" s="67">
        <v>0</v>
      </c>
      <c r="X97" s="68">
        <v>0</v>
      </c>
      <c r="Y97" s="59">
        <f t="shared" si="18"/>
        <v>0</v>
      </c>
      <c r="Z97" s="61">
        <f t="shared" si="19"/>
        <v>0</v>
      </c>
    </row>
    <row r="98" spans="2:26" x14ac:dyDescent="0.25">
      <c r="B98" s="58">
        <v>2.67</v>
      </c>
      <c r="C98" s="59">
        <v>0</v>
      </c>
      <c r="D98" s="60">
        <v>0</v>
      </c>
      <c r="E98" s="59">
        <f t="shared" si="10"/>
        <v>0</v>
      </c>
      <c r="F98" s="61">
        <f t="shared" si="11"/>
        <v>0</v>
      </c>
      <c r="G98" s="58">
        <v>2.2250000000000001</v>
      </c>
      <c r="H98" s="59">
        <v>0</v>
      </c>
      <c r="I98" s="60">
        <v>0</v>
      </c>
      <c r="J98" s="59">
        <f t="shared" si="12"/>
        <v>0</v>
      </c>
      <c r="K98" s="61">
        <f t="shared" si="13"/>
        <v>0</v>
      </c>
      <c r="L98" s="58">
        <v>1.78</v>
      </c>
      <c r="M98" s="59">
        <v>0</v>
      </c>
      <c r="N98" s="68">
        <v>0</v>
      </c>
      <c r="O98" s="59">
        <f t="shared" si="14"/>
        <v>0</v>
      </c>
      <c r="P98" s="61">
        <f t="shared" si="15"/>
        <v>0</v>
      </c>
      <c r="Q98" s="58">
        <v>0.89000100000000004</v>
      </c>
      <c r="R98" s="67">
        <v>0</v>
      </c>
      <c r="S98" s="68">
        <v>0</v>
      </c>
      <c r="T98" s="59">
        <f t="shared" si="16"/>
        <v>0</v>
      </c>
      <c r="U98" s="61">
        <f t="shared" si="17"/>
        <v>0</v>
      </c>
      <c r="V98" s="58">
        <v>0.89000100000000004</v>
      </c>
      <c r="W98" s="67">
        <v>0</v>
      </c>
      <c r="X98" s="68">
        <v>0</v>
      </c>
      <c r="Y98" s="59">
        <f t="shared" si="18"/>
        <v>0</v>
      </c>
      <c r="Z98" s="61">
        <f t="shared" si="19"/>
        <v>0</v>
      </c>
    </row>
    <row r="99" spans="2:26" x14ac:dyDescent="0.25">
      <c r="B99" s="58">
        <v>2.7</v>
      </c>
      <c r="C99" s="59">
        <v>0</v>
      </c>
      <c r="D99" s="60">
        <v>0</v>
      </c>
      <c r="E99" s="59">
        <f t="shared" si="10"/>
        <v>0</v>
      </c>
      <c r="F99" s="61">
        <f t="shared" si="11"/>
        <v>0</v>
      </c>
      <c r="G99" s="58">
        <v>2.25</v>
      </c>
      <c r="H99" s="59">
        <v>0</v>
      </c>
      <c r="I99" s="60">
        <v>0</v>
      </c>
      <c r="J99" s="59">
        <f t="shared" si="12"/>
        <v>0</v>
      </c>
      <c r="K99" s="61">
        <f t="shared" si="13"/>
        <v>0</v>
      </c>
      <c r="L99" s="58">
        <v>1.8</v>
      </c>
      <c r="M99" s="59">
        <v>0</v>
      </c>
      <c r="N99" s="68">
        <v>0</v>
      </c>
      <c r="O99" s="59">
        <f t="shared" si="14"/>
        <v>0</v>
      </c>
      <c r="P99" s="61">
        <f t="shared" si="15"/>
        <v>0</v>
      </c>
      <c r="Q99" s="58">
        <v>0.90000100000000005</v>
      </c>
      <c r="R99" s="67">
        <v>0</v>
      </c>
      <c r="S99" s="68">
        <v>0</v>
      </c>
      <c r="T99" s="59">
        <f t="shared" si="16"/>
        <v>0</v>
      </c>
      <c r="U99" s="61">
        <f t="shared" si="17"/>
        <v>0</v>
      </c>
      <c r="V99" s="58">
        <v>0.90000100000000005</v>
      </c>
      <c r="W99" s="67">
        <v>0</v>
      </c>
      <c r="X99" s="68">
        <v>0</v>
      </c>
      <c r="Y99" s="59">
        <f t="shared" si="18"/>
        <v>0</v>
      </c>
      <c r="Z99" s="61">
        <f t="shared" si="19"/>
        <v>0</v>
      </c>
    </row>
    <row r="100" spans="2:26" x14ac:dyDescent="0.25">
      <c r="B100" s="58">
        <v>2.73</v>
      </c>
      <c r="C100" s="59">
        <v>0</v>
      </c>
      <c r="D100" s="60">
        <v>0</v>
      </c>
      <c r="E100" s="59">
        <f t="shared" si="10"/>
        <v>0</v>
      </c>
      <c r="F100" s="61">
        <f t="shared" si="11"/>
        <v>0</v>
      </c>
      <c r="G100" s="58">
        <v>2.2749999999999999</v>
      </c>
      <c r="H100" s="59">
        <v>0</v>
      </c>
      <c r="I100" s="60">
        <v>0</v>
      </c>
      <c r="J100" s="59">
        <f t="shared" si="12"/>
        <v>0</v>
      </c>
      <c r="K100" s="61">
        <f t="shared" si="13"/>
        <v>0</v>
      </c>
      <c r="L100" s="58">
        <v>1.82</v>
      </c>
      <c r="M100" s="59">
        <v>0</v>
      </c>
      <c r="N100" s="68">
        <v>0</v>
      </c>
      <c r="O100" s="59">
        <f t="shared" si="14"/>
        <v>0</v>
      </c>
      <c r="P100" s="61">
        <f t="shared" si="15"/>
        <v>0</v>
      </c>
      <c r="Q100" s="58">
        <v>0.91000100000000006</v>
      </c>
      <c r="R100" s="67">
        <v>0</v>
      </c>
      <c r="S100" s="68">
        <v>0</v>
      </c>
      <c r="T100" s="59">
        <f t="shared" si="16"/>
        <v>0</v>
      </c>
      <c r="U100" s="61">
        <f t="shared" si="17"/>
        <v>0</v>
      </c>
      <c r="V100" s="58">
        <v>0.91000100000000006</v>
      </c>
      <c r="W100" s="67">
        <v>0</v>
      </c>
      <c r="X100" s="68">
        <v>0</v>
      </c>
      <c r="Y100" s="59">
        <f t="shared" si="18"/>
        <v>0</v>
      </c>
      <c r="Z100" s="61">
        <f t="shared" si="19"/>
        <v>0</v>
      </c>
    </row>
    <row r="101" spans="2:26" x14ac:dyDescent="0.25">
      <c r="B101" s="58">
        <v>2.76</v>
      </c>
      <c r="C101" s="59">
        <v>0</v>
      </c>
      <c r="D101" s="60">
        <v>0</v>
      </c>
      <c r="E101" s="59">
        <f t="shared" si="10"/>
        <v>0</v>
      </c>
      <c r="F101" s="61">
        <f t="shared" si="11"/>
        <v>0</v>
      </c>
      <c r="G101" s="58">
        <v>2.2999999999999998</v>
      </c>
      <c r="H101" s="59">
        <v>0</v>
      </c>
      <c r="I101" s="60">
        <v>0</v>
      </c>
      <c r="J101" s="59">
        <f t="shared" si="12"/>
        <v>0</v>
      </c>
      <c r="K101" s="61">
        <f t="shared" si="13"/>
        <v>0</v>
      </c>
      <c r="L101" s="58">
        <v>1.84</v>
      </c>
      <c r="M101" s="59">
        <v>0</v>
      </c>
      <c r="N101" s="68">
        <v>0</v>
      </c>
      <c r="O101" s="59">
        <f t="shared" si="14"/>
        <v>0</v>
      </c>
      <c r="P101" s="61">
        <f t="shared" si="15"/>
        <v>0</v>
      </c>
      <c r="Q101" s="58">
        <v>0.92000100000000007</v>
      </c>
      <c r="R101" s="67">
        <v>0</v>
      </c>
      <c r="S101" s="68">
        <v>0</v>
      </c>
      <c r="T101" s="59">
        <f t="shared" si="16"/>
        <v>0</v>
      </c>
      <c r="U101" s="61">
        <f t="shared" si="17"/>
        <v>0</v>
      </c>
      <c r="V101" s="58">
        <v>0.92000100000000007</v>
      </c>
      <c r="W101" s="67">
        <v>0</v>
      </c>
      <c r="X101" s="68">
        <v>0</v>
      </c>
      <c r="Y101" s="59">
        <f t="shared" si="18"/>
        <v>0</v>
      </c>
      <c r="Z101" s="61">
        <f t="shared" si="19"/>
        <v>0</v>
      </c>
    </row>
    <row r="102" spans="2:26" x14ac:dyDescent="0.25">
      <c r="B102" s="58">
        <v>2.79</v>
      </c>
      <c r="C102" s="59">
        <v>0</v>
      </c>
      <c r="D102" s="60">
        <v>0</v>
      </c>
      <c r="E102" s="59">
        <f t="shared" si="10"/>
        <v>0</v>
      </c>
      <c r="F102" s="61">
        <f t="shared" si="11"/>
        <v>0</v>
      </c>
      <c r="G102" s="58">
        <v>2.3250000000000002</v>
      </c>
      <c r="H102" s="59">
        <v>0</v>
      </c>
      <c r="I102" s="60">
        <v>0</v>
      </c>
      <c r="J102" s="59">
        <f t="shared" si="12"/>
        <v>0</v>
      </c>
      <c r="K102" s="61">
        <f t="shared" si="13"/>
        <v>0</v>
      </c>
      <c r="L102" s="58">
        <v>1.86</v>
      </c>
      <c r="M102" s="59">
        <v>0</v>
      </c>
      <c r="N102" s="68">
        <v>0</v>
      </c>
      <c r="O102" s="59">
        <f t="shared" si="14"/>
        <v>0</v>
      </c>
      <c r="P102" s="61">
        <f t="shared" si="15"/>
        <v>0</v>
      </c>
      <c r="Q102" s="58">
        <v>0.93000099999999997</v>
      </c>
      <c r="R102" s="67">
        <v>0</v>
      </c>
      <c r="S102" s="68">
        <v>0</v>
      </c>
      <c r="T102" s="59">
        <f t="shared" si="16"/>
        <v>0</v>
      </c>
      <c r="U102" s="61">
        <f t="shared" si="17"/>
        <v>0</v>
      </c>
      <c r="V102" s="58">
        <v>0.93000099999999997</v>
      </c>
      <c r="W102" s="67">
        <v>0</v>
      </c>
      <c r="X102" s="68">
        <v>0</v>
      </c>
      <c r="Y102" s="59">
        <f t="shared" si="18"/>
        <v>0</v>
      </c>
      <c r="Z102" s="61">
        <f t="shared" si="19"/>
        <v>0</v>
      </c>
    </row>
    <row r="103" spans="2:26" x14ac:dyDescent="0.25">
      <c r="B103" s="58">
        <v>2.82</v>
      </c>
      <c r="C103" s="59">
        <v>0</v>
      </c>
      <c r="D103" s="60">
        <v>0</v>
      </c>
      <c r="E103" s="59">
        <f t="shared" si="10"/>
        <v>0</v>
      </c>
      <c r="F103" s="61">
        <f t="shared" si="11"/>
        <v>0</v>
      </c>
      <c r="G103" s="58">
        <v>2.35</v>
      </c>
      <c r="H103" s="59">
        <v>0</v>
      </c>
      <c r="I103" s="60">
        <v>0</v>
      </c>
      <c r="J103" s="59">
        <f t="shared" si="12"/>
        <v>0</v>
      </c>
      <c r="K103" s="61">
        <f t="shared" si="13"/>
        <v>0</v>
      </c>
      <c r="L103" s="58">
        <v>1.88</v>
      </c>
      <c r="M103" s="59">
        <v>0</v>
      </c>
      <c r="N103" s="68">
        <v>0</v>
      </c>
      <c r="O103" s="59">
        <f t="shared" si="14"/>
        <v>0</v>
      </c>
      <c r="P103" s="61">
        <f t="shared" si="15"/>
        <v>0</v>
      </c>
      <c r="Q103" s="58">
        <v>0.94000099999999998</v>
      </c>
      <c r="R103" s="67">
        <v>0</v>
      </c>
      <c r="S103" s="68">
        <v>0</v>
      </c>
      <c r="T103" s="59">
        <f t="shared" si="16"/>
        <v>0</v>
      </c>
      <c r="U103" s="61">
        <f t="shared" si="17"/>
        <v>0</v>
      </c>
      <c r="V103" s="58">
        <v>0.94000099999999998</v>
      </c>
      <c r="W103" s="67">
        <v>0</v>
      </c>
      <c r="X103" s="68">
        <v>0</v>
      </c>
      <c r="Y103" s="59">
        <f t="shared" si="18"/>
        <v>0</v>
      </c>
      <c r="Z103" s="61">
        <f t="shared" si="19"/>
        <v>0</v>
      </c>
    </row>
    <row r="104" spans="2:26" x14ac:dyDescent="0.25">
      <c r="B104" s="58">
        <v>2.85</v>
      </c>
      <c r="C104" s="59">
        <v>0</v>
      </c>
      <c r="D104" s="60">
        <v>0</v>
      </c>
      <c r="E104" s="59">
        <f t="shared" si="10"/>
        <v>0</v>
      </c>
      <c r="F104" s="61">
        <f t="shared" si="11"/>
        <v>0</v>
      </c>
      <c r="G104" s="58">
        <v>2.375</v>
      </c>
      <c r="H104" s="59">
        <v>0</v>
      </c>
      <c r="I104" s="60">
        <v>0</v>
      </c>
      <c r="J104" s="59">
        <f t="shared" si="12"/>
        <v>0</v>
      </c>
      <c r="K104" s="61">
        <f t="shared" si="13"/>
        <v>0</v>
      </c>
      <c r="L104" s="58">
        <v>1.9</v>
      </c>
      <c r="M104" s="59">
        <v>0</v>
      </c>
      <c r="N104" s="68">
        <v>0</v>
      </c>
      <c r="O104" s="59">
        <f t="shared" si="14"/>
        <v>0</v>
      </c>
      <c r="P104" s="61">
        <f t="shared" si="15"/>
        <v>0</v>
      </c>
      <c r="Q104" s="58">
        <v>0.95000099999999998</v>
      </c>
      <c r="R104" s="67">
        <v>0</v>
      </c>
      <c r="S104" s="68">
        <v>0</v>
      </c>
      <c r="T104" s="59">
        <f t="shared" si="16"/>
        <v>0</v>
      </c>
      <c r="U104" s="61">
        <f t="shared" si="17"/>
        <v>0</v>
      </c>
      <c r="V104" s="58">
        <v>0.95000099999999998</v>
      </c>
      <c r="W104" s="67">
        <v>0</v>
      </c>
      <c r="X104" s="68">
        <v>0</v>
      </c>
      <c r="Y104" s="59">
        <f t="shared" si="18"/>
        <v>0</v>
      </c>
      <c r="Z104" s="61">
        <f t="shared" si="19"/>
        <v>0</v>
      </c>
    </row>
    <row r="105" spans="2:26" x14ac:dyDescent="0.25">
      <c r="B105" s="58">
        <v>2.88</v>
      </c>
      <c r="C105" s="59">
        <v>0</v>
      </c>
      <c r="D105" s="60">
        <v>0</v>
      </c>
      <c r="E105" s="59">
        <f t="shared" si="10"/>
        <v>0</v>
      </c>
      <c r="F105" s="61">
        <f t="shared" si="11"/>
        <v>0</v>
      </c>
      <c r="G105" s="58">
        <v>2.4</v>
      </c>
      <c r="H105" s="59">
        <v>0</v>
      </c>
      <c r="I105" s="60">
        <v>0</v>
      </c>
      <c r="J105" s="59">
        <f t="shared" si="12"/>
        <v>0</v>
      </c>
      <c r="K105" s="61">
        <f t="shared" si="13"/>
        <v>0</v>
      </c>
      <c r="L105" s="58">
        <v>1.92</v>
      </c>
      <c r="M105" s="59">
        <v>0</v>
      </c>
      <c r="N105" s="68">
        <v>0</v>
      </c>
      <c r="O105" s="59">
        <f t="shared" si="14"/>
        <v>0</v>
      </c>
      <c r="P105" s="61">
        <f t="shared" si="15"/>
        <v>0</v>
      </c>
      <c r="Q105" s="58">
        <v>0.96000099999999999</v>
      </c>
      <c r="R105" s="67">
        <v>0</v>
      </c>
      <c r="S105" s="68">
        <v>0</v>
      </c>
      <c r="T105" s="59">
        <f t="shared" si="16"/>
        <v>0</v>
      </c>
      <c r="U105" s="61">
        <f t="shared" si="17"/>
        <v>0</v>
      </c>
      <c r="V105" s="58">
        <v>0.96000099999999999</v>
      </c>
      <c r="W105" s="67">
        <v>0</v>
      </c>
      <c r="X105" s="68">
        <v>0</v>
      </c>
      <c r="Y105" s="59">
        <f t="shared" si="18"/>
        <v>0</v>
      </c>
      <c r="Z105" s="61">
        <f t="shared" si="19"/>
        <v>0</v>
      </c>
    </row>
    <row r="106" spans="2:26" x14ac:dyDescent="0.25">
      <c r="B106" s="58">
        <v>2.91</v>
      </c>
      <c r="C106" s="59">
        <v>0</v>
      </c>
      <c r="D106" s="60">
        <v>0</v>
      </c>
      <c r="E106" s="59">
        <f t="shared" si="10"/>
        <v>0</v>
      </c>
      <c r="F106" s="61">
        <f t="shared" si="11"/>
        <v>0</v>
      </c>
      <c r="G106" s="58">
        <v>2.4249999999999998</v>
      </c>
      <c r="H106" s="59">
        <v>0</v>
      </c>
      <c r="I106" s="60">
        <v>0</v>
      </c>
      <c r="J106" s="59">
        <f t="shared" si="12"/>
        <v>0</v>
      </c>
      <c r="K106" s="61">
        <f t="shared" si="13"/>
        <v>0</v>
      </c>
      <c r="L106" s="58">
        <v>1.94</v>
      </c>
      <c r="M106" s="59">
        <v>0</v>
      </c>
      <c r="N106" s="68">
        <v>0</v>
      </c>
      <c r="O106" s="59">
        <f t="shared" si="14"/>
        <v>0</v>
      </c>
      <c r="P106" s="61">
        <f t="shared" si="15"/>
        <v>0</v>
      </c>
      <c r="Q106" s="58">
        <v>0.970001</v>
      </c>
      <c r="R106" s="67">
        <v>0</v>
      </c>
      <c r="S106" s="68">
        <v>0</v>
      </c>
      <c r="T106" s="59">
        <f t="shared" si="16"/>
        <v>0</v>
      </c>
      <c r="U106" s="61">
        <f t="shared" si="17"/>
        <v>0</v>
      </c>
      <c r="V106" s="58">
        <v>0.970001</v>
      </c>
      <c r="W106" s="67">
        <v>0</v>
      </c>
      <c r="X106" s="68">
        <v>0</v>
      </c>
      <c r="Y106" s="59">
        <f t="shared" si="18"/>
        <v>0</v>
      </c>
      <c r="Z106" s="61">
        <f t="shared" si="19"/>
        <v>0</v>
      </c>
    </row>
    <row r="107" spans="2:26" x14ac:dyDescent="0.25">
      <c r="B107" s="58">
        <v>2.94</v>
      </c>
      <c r="C107" s="59">
        <v>0</v>
      </c>
      <c r="D107" s="60">
        <v>0</v>
      </c>
      <c r="E107" s="59">
        <f t="shared" si="10"/>
        <v>0</v>
      </c>
      <c r="F107" s="61">
        <f t="shared" si="11"/>
        <v>0</v>
      </c>
      <c r="G107" s="58">
        <v>2.4500000000000002</v>
      </c>
      <c r="H107" s="59">
        <v>0</v>
      </c>
      <c r="I107" s="60">
        <v>0</v>
      </c>
      <c r="J107" s="59">
        <f t="shared" si="12"/>
        <v>0</v>
      </c>
      <c r="K107" s="61">
        <f t="shared" si="13"/>
        <v>0</v>
      </c>
      <c r="L107" s="58">
        <v>1.96</v>
      </c>
      <c r="M107" s="59">
        <v>0</v>
      </c>
      <c r="N107" s="68">
        <v>0</v>
      </c>
      <c r="O107" s="59">
        <f t="shared" si="14"/>
        <v>0</v>
      </c>
      <c r="P107" s="61">
        <f t="shared" si="15"/>
        <v>0</v>
      </c>
      <c r="Q107" s="58">
        <v>0.98000100000000001</v>
      </c>
      <c r="R107" s="67">
        <v>0</v>
      </c>
      <c r="S107" s="68">
        <v>0</v>
      </c>
      <c r="T107" s="59">
        <f t="shared" si="16"/>
        <v>0</v>
      </c>
      <c r="U107" s="61">
        <f t="shared" si="17"/>
        <v>0</v>
      </c>
      <c r="V107" s="58">
        <v>0.98000100000000001</v>
      </c>
      <c r="W107" s="67">
        <v>0</v>
      </c>
      <c r="X107" s="68">
        <v>0</v>
      </c>
      <c r="Y107" s="59">
        <f t="shared" si="18"/>
        <v>0</v>
      </c>
      <c r="Z107" s="61">
        <f t="shared" si="19"/>
        <v>0</v>
      </c>
    </row>
    <row r="108" spans="2:26" x14ac:dyDescent="0.25">
      <c r="B108" s="58">
        <v>2.97</v>
      </c>
      <c r="C108" s="59">
        <v>0</v>
      </c>
      <c r="D108" s="60">
        <v>0</v>
      </c>
      <c r="E108" s="59">
        <f t="shared" si="10"/>
        <v>0</v>
      </c>
      <c r="F108" s="61">
        <f t="shared" si="11"/>
        <v>0</v>
      </c>
      <c r="G108" s="58">
        <v>2.4750000000000001</v>
      </c>
      <c r="H108" s="59">
        <v>0</v>
      </c>
      <c r="I108" s="60">
        <v>0</v>
      </c>
      <c r="J108" s="59">
        <f t="shared" si="12"/>
        <v>0</v>
      </c>
      <c r="K108" s="61">
        <f t="shared" si="13"/>
        <v>0</v>
      </c>
      <c r="L108" s="58">
        <v>1.98</v>
      </c>
      <c r="M108" s="59">
        <v>0</v>
      </c>
      <c r="N108" s="68">
        <v>0</v>
      </c>
      <c r="O108" s="59">
        <f t="shared" si="14"/>
        <v>0</v>
      </c>
      <c r="P108" s="61">
        <f t="shared" si="15"/>
        <v>0</v>
      </c>
      <c r="Q108" s="58">
        <v>0.99000100000000002</v>
      </c>
      <c r="R108" s="67">
        <v>0</v>
      </c>
      <c r="S108" s="68">
        <v>0</v>
      </c>
      <c r="T108" s="59">
        <f t="shared" si="16"/>
        <v>0</v>
      </c>
      <c r="U108" s="61">
        <f t="shared" si="17"/>
        <v>0</v>
      </c>
      <c r="V108" s="58">
        <v>0.99000100000000002</v>
      </c>
      <c r="W108" s="67">
        <v>0</v>
      </c>
      <c r="X108" s="68">
        <v>0</v>
      </c>
      <c r="Y108" s="59">
        <f t="shared" si="18"/>
        <v>0</v>
      </c>
      <c r="Z108" s="61">
        <f t="shared" si="19"/>
        <v>0</v>
      </c>
    </row>
    <row r="109" spans="2:26" x14ac:dyDescent="0.25">
      <c r="B109" s="62">
        <v>3</v>
      </c>
      <c r="C109" s="63">
        <v>0</v>
      </c>
      <c r="D109" s="64">
        <v>0</v>
      </c>
      <c r="E109" s="63">
        <f t="shared" si="10"/>
        <v>0</v>
      </c>
      <c r="F109" s="65">
        <f t="shared" si="11"/>
        <v>0</v>
      </c>
      <c r="G109" s="62">
        <v>2.5</v>
      </c>
      <c r="H109" s="63">
        <v>0</v>
      </c>
      <c r="I109" s="64">
        <v>0</v>
      </c>
      <c r="J109" s="59">
        <f t="shared" si="12"/>
        <v>0</v>
      </c>
      <c r="K109" s="61">
        <f t="shared" si="13"/>
        <v>0</v>
      </c>
      <c r="L109" s="62">
        <v>2</v>
      </c>
      <c r="M109" s="63">
        <v>0</v>
      </c>
      <c r="N109" s="69">
        <v>0</v>
      </c>
      <c r="O109" s="59">
        <f t="shared" si="14"/>
        <v>0</v>
      </c>
      <c r="P109" s="61">
        <f t="shared" si="15"/>
        <v>0</v>
      </c>
      <c r="Q109" s="62">
        <v>1</v>
      </c>
      <c r="R109" s="70">
        <v>0</v>
      </c>
      <c r="S109" s="69">
        <v>0</v>
      </c>
      <c r="T109" s="63">
        <f t="shared" si="16"/>
        <v>0</v>
      </c>
      <c r="U109" s="65">
        <f t="shared" si="17"/>
        <v>0</v>
      </c>
      <c r="V109" s="62">
        <v>1</v>
      </c>
      <c r="W109" s="70">
        <v>0</v>
      </c>
      <c r="X109" s="69">
        <v>0</v>
      </c>
      <c r="Y109" s="63">
        <f t="shared" si="18"/>
        <v>0</v>
      </c>
      <c r="Z109" s="65">
        <f t="shared" si="19"/>
        <v>0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09"/>
  <sheetViews>
    <sheetView topLeftCell="Q1" workbookViewId="0">
      <selection activeCell="AI17" sqref="AI17"/>
    </sheetView>
  </sheetViews>
  <sheetFormatPr baseColWidth="10" defaultRowHeight="15" x14ac:dyDescent="0.25"/>
  <cols>
    <col min="1" max="1" width="11.42578125" style="5"/>
    <col min="2" max="2" width="11" style="5" customWidth="1"/>
    <col min="3" max="3" width="8.140625" style="5" customWidth="1"/>
    <col min="4" max="4" width="11.42578125" style="5"/>
    <col min="5" max="5" width="9.140625" style="5" customWidth="1"/>
    <col min="6" max="6" width="10.7109375" style="5" customWidth="1"/>
    <col min="7" max="7" width="10.42578125" style="5" customWidth="1"/>
    <col min="8" max="8" width="8" style="5" customWidth="1"/>
    <col min="9" max="9" width="11.5703125" style="5" customWidth="1"/>
    <col min="10" max="10" width="9.28515625" style="5" customWidth="1"/>
    <col min="11" max="11" width="10.5703125" style="5" customWidth="1"/>
    <col min="12" max="12" width="10.7109375" style="5" customWidth="1"/>
    <col min="13" max="13" width="8.28515625" style="5" customWidth="1"/>
    <col min="14" max="14" width="10.140625" style="5" customWidth="1"/>
    <col min="15" max="15" width="8.5703125" style="5" customWidth="1"/>
    <col min="16" max="17" width="10.7109375" style="5" customWidth="1"/>
    <col min="18" max="18" width="8.140625" style="5" customWidth="1"/>
    <col min="19" max="19" width="11.140625" style="5" customWidth="1"/>
    <col min="20" max="20" width="8.5703125" style="5" customWidth="1"/>
    <col min="21" max="22" width="10.42578125" style="5" customWidth="1"/>
    <col min="23" max="23" width="7.85546875" style="5" customWidth="1"/>
    <col min="24" max="24" width="10.85546875" style="5" customWidth="1"/>
    <col min="25" max="25" width="8.7109375" style="5" customWidth="1"/>
    <col min="26" max="26" width="10.5703125" style="5" customWidth="1"/>
    <col min="27" max="16384" width="11.42578125" style="5"/>
  </cols>
  <sheetData>
    <row r="2" spans="1:26" x14ac:dyDescent="0.25">
      <c r="O2" s="5">
        <v>0</v>
      </c>
      <c r="P2" s="5">
        <v>1</v>
      </c>
      <c r="Q2" s="5">
        <v>1</v>
      </c>
      <c r="R2" s="5">
        <v>0</v>
      </c>
      <c r="S2" s="5">
        <v>0</v>
      </c>
    </row>
    <row r="3" spans="1:26" x14ac:dyDescent="0.25">
      <c r="E3" s="44">
        <f>AVERAGE(E10:E42)</f>
        <v>1.0000578514493554</v>
      </c>
      <c r="O3" s="5">
        <v>1</v>
      </c>
      <c r="P3" s="5">
        <v>1</v>
      </c>
      <c r="Q3" s="5">
        <v>1</v>
      </c>
      <c r="R3" s="5">
        <v>2</v>
      </c>
      <c r="S3" s="5">
        <v>500</v>
      </c>
    </row>
    <row r="4" spans="1:26" x14ac:dyDescent="0.25">
      <c r="P4" s="40">
        <f>AVERAGE(P10:P109)</f>
        <v>85.74790339687803</v>
      </c>
      <c r="U4" s="40">
        <f>AVERAGE(U10:U109)</f>
        <v>245.08783060283702</v>
      </c>
    </row>
    <row r="6" spans="1:26" x14ac:dyDescent="0.25">
      <c r="A6" s="5" t="s">
        <v>51</v>
      </c>
      <c r="B6" s="51" t="s">
        <v>48</v>
      </c>
      <c r="C6" s="52"/>
      <c r="D6" s="52"/>
      <c r="E6" s="52"/>
      <c r="F6" s="53"/>
      <c r="G6" s="51" t="s">
        <v>15</v>
      </c>
      <c r="H6" s="52"/>
      <c r="I6" s="52"/>
      <c r="J6" s="52"/>
      <c r="K6" s="53"/>
      <c r="L6" s="51" t="s">
        <v>49</v>
      </c>
      <c r="M6" s="52"/>
      <c r="N6" s="52"/>
      <c r="O6" s="52"/>
      <c r="P6" s="53"/>
      <c r="Q6" s="51" t="s">
        <v>50</v>
      </c>
      <c r="R6" s="52"/>
      <c r="S6" s="52"/>
      <c r="T6" s="52"/>
      <c r="U6" s="53"/>
      <c r="V6" s="51" t="s">
        <v>24</v>
      </c>
      <c r="W6" s="52"/>
      <c r="X6" s="52"/>
      <c r="Y6" s="52"/>
      <c r="Z6" s="53"/>
    </row>
    <row r="7" spans="1:26" x14ac:dyDescent="0.25">
      <c r="A7" s="5" t="s">
        <v>52</v>
      </c>
      <c r="B7" s="54">
        <f>1/0.662</f>
        <v>1.5105740181268881</v>
      </c>
      <c r="C7" s="8"/>
      <c r="D7" s="8"/>
      <c r="E7" s="8"/>
      <c r="F7" s="55"/>
      <c r="G7" s="54">
        <f>1/1.105</f>
        <v>0.90497737556561086</v>
      </c>
      <c r="H7" s="8"/>
      <c r="I7" s="8"/>
      <c r="J7" s="8"/>
      <c r="K7" s="55"/>
      <c r="L7" s="54">
        <f>1/1.828</f>
        <v>0.54704595185995619</v>
      </c>
      <c r="M7" s="8"/>
      <c r="N7" s="8"/>
      <c r="O7" s="8"/>
      <c r="P7" s="55"/>
      <c r="Q7" s="54">
        <f>1/1.279</f>
        <v>0.78186082877247853</v>
      </c>
      <c r="R7" s="8"/>
      <c r="S7" s="8"/>
      <c r="T7" s="8"/>
      <c r="U7" s="55"/>
      <c r="V7" s="54">
        <f>1/0.802</f>
        <v>1.2468827930174562</v>
      </c>
      <c r="W7" s="8"/>
      <c r="X7" s="8"/>
      <c r="Y7" s="8"/>
      <c r="Z7" s="55"/>
    </row>
    <row r="8" spans="1:26" ht="45" x14ac:dyDescent="0.25">
      <c r="B8" s="54" t="s">
        <v>5</v>
      </c>
      <c r="C8" s="66" t="s">
        <v>7</v>
      </c>
      <c r="D8" s="26" t="s">
        <v>35</v>
      </c>
      <c r="E8" s="8" t="s">
        <v>53</v>
      </c>
      <c r="F8" s="56" t="s">
        <v>54</v>
      </c>
      <c r="G8" s="54" t="s">
        <v>5</v>
      </c>
      <c r="H8" s="66" t="s">
        <v>7</v>
      </c>
      <c r="I8" s="66" t="s">
        <v>35</v>
      </c>
      <c r="J8" s="8" t="s">
        <v>53</v>
      </c>
      <c r="K8" s="56" t="s">
        <v>54</v>
      </c>
      <c r="L8" s="58" t="s">
        <v>5</v>
      </c>
      <c r="M8" s="67" t="s">
        <v>7</v>
      </c>
      <c r="N8" s="68" t="s">
        <v>35</v>
      </c>
      <c r="O8" s="8" t="s">
        <v>53</v>
      </c>
      <c r="P8" s="56" t="s">
        <v>54</v>
      </c>
      <c r="Q8" s="58" t="s">
        <v>5</v>
      </c>
      <c r="R8" s="67" t="s">
        <v>7</v>
      </c>
      <c r="S8" s="68" t="s">
        <v>35</v>
      </c>
      <c r="T8" s="8" t="s">
        <v>53</v>
      </c>
      <c r="U8" s="56" t="s">
        <v>54</v>
      </c>
      <c r="V8" s="58" t="s">
        <v>5</v>
      </c>
      <c r="W8" s="67" t="s">
        <v>7</v>
      </c>
      <c r="X8" s="68" t="s">
        <v>35</v>
      </c>
      <c r="Y8" s="8" t="s">
        <v>53</v>
      </c>
      <c r="Z8" s="56" t="s">
        <v>54</v>
      </c>
    </row>
    <row r="9" spans="1:26" x14ac:dyDescent="0.25">
      <c r="B9" s="54"/>
      <c r="C9" s="8"/>
      <c r="D9" s="57"/>
      <c r="E9" s="8"/>
      <c r="F9" s="55"/>
      <c r="G9" s="54"/>
      <c r="H9" s="8"/>
      <c r="I9" s="8"/>
      <c r="J9" s="8"/>
      <c r="K9" s="55"/>
      <c r="L9" s="58"/>
      <c r="M9" s="59"/>
      <c r="N9" s="68"/>
      <c r="O9" s="8"/>
      <c r="P9" s="55"/>
      <c r="Q9" s="58"/>
      <c r="R9" s="67"/>
      <c r="S9" s="68"/>
      <c r="T9" s="8"/>
      <c r="U9" s="55"/>
      <c r="V9" s="58"/>
      <c r="W9" s="67"/>
      <c r="X9" s="68"/>
      <c r="Y9" s="8"/>
      <c r="Z9" s="55"/>
    </row>
    <row r="10" spans="1:26" x14ac:dyDescent="0.25">
      <c r="B10" s="58">
        <v>3.0001E-2</v>
      </c>
      <c r="C10" s="59">
        <v>0.40831348892188024</v>
      </c>
      <c r="D10" s="60">
        <v>0.10451511963867757</v>
      </c>
      <c r="E10" s="59">
        <f>C10*$B$7</f>
        <v>0.6167877476161332</v>
      </c>
      <c r="F10" s="61">
        <f>D10*$B$7</f>
        <v>0.1578778242276096</v>
      </c>
      <c r="G10" s="58">
        <v>2.5000999999999999E-2</v>
      </c>
      <c r="H10" s="59">
        <v>0.58136668553126847</v>
      </c>
      <c r="I10" s="60">
        <v>0</v>
      </c>
      <c r="J10" s="59">
        <f>H10*$G$7</f>
        <v>0.52612369731336517</v>
      </c>
      <c r="K10" s="61">
        <f>I10*$G$7</f>
        <v>0</v>
      </c>
      <c r="L10" s="58">
        <v>2.0000999999999998E-2</v>
      </c>
      <c r="M10" s="59">
        <v>1.1791054416276443</v>
      </c>
      <c r="N10" s="68">
        <v>1.2541877064458933</v>
      </c>
      <c r="O10" s="59">
        <f>M10*$L$7</f>
        <v>0.64502485865844872</v>
      </c>
      <c r="P10" s="61">
        <f>N10*$L$7</f>
        <v>0.68609830768374902</v>
      </c>
      <c r="Q10" s="58">
        <v>1.0001000000000001E-2</v>
      </c>
      <c r="R10" s="67">
        <v>1.8292735769636559</v>
      </c>
      <c r="S10" s="68">
        <v>10.660642535653313</v>
      </c>
      <c r="T10" s="59">
        <f>R10*$Q$7</f>
        <v>1.4302373549364003</v>
      </c>
      <c r="U10" s="61">
        <f>S10*$Q$7</f>
        <v>8.3351388081730367</v>
      </c>
      <c r="V10" s="58">
        <v>1.0001000000000001E-2</v>
      </c>
      <c r="W10" s="67">
        <v>2.7196706585418235</v>
      </c>
      <c r="X10" s="68">
        <v>54.555801335362986</v>
      </c>
      <c r="Y10" s="59">
        <f>W10*$V$7</f>
        <v>3.3911105468102534</v>
      </c>
      <c r="Z10" s="61">
        <f>X10*$V$7</f>
        <v>68.024689944342867</v>
      </c>
    </row>
    <row r="11" spans="1:26" x14ac:dyDescent="0.25">
      <c r="B11" s="58">
        <v>6.0000999999999999E-2</v>
      </c>
      <c r="C11" s="59">
        <v>0.43752122267702809</v>
      </c>
      <c r="D11" s="60">
        <v>0.31353908813427001</v>
      </c>
      <c r="E11" s="59">
        <f t="shared" ref="E11:F74" si="0">C11*$B$7</f>
        <v>0.66090819135502721</v>
      </c>
      <c r="F11" s="61">
        <f t="shared" si="0"/>
        <v>0.47362400020282475</v>
      </c>
      <c r="G11" s="58">
        <v>5.0000999999999997E-2</v>
      </c>
      <c r="H11" s="59">
        <v>0.61808493460358471</v>
      </c>
      <c r="I11" s="60">
        <v>0.25083754128917868</v>
      </c>
      <c r="J11" s="59">
        <f t="shared" ref="J11:K74" si="1">H11*$G$7</f>
        <v>0.55935288199419431</v>
      </c>
      <c r="K11" s="61">
        <f t="shared" si="1"/>
        <v>0.22700229980921147</v>
      </c>
      <c r="L11" s="58">
        <v>4.0001000000000002E-2</v>
      </c>
      <c r="M11" s="59">
        <v>1.247991546986184</v>
      </c>
      <c r="N11" s="68">
        <v>3.4489299694769699</v>
      </c>
      <c r="O11" s="59">
        <f t="shared" ref="O11:P74" si="2">M11*$L$7</f>
        <v>0.6827087237342363</v>
      </c>
      <c r="P11" s="61">
        <f t="shared" si="2"/>
        <v>1.8867231780508587</v>
      </c>
      <c r="Q11" s="58">
        <v>2.0000999999999998E-2</v>
      </c>
      <c r="R11" s="67">
        <v>1.9597346832236209</v>
      </c>
      <c r="S11" s="68">
        <v>21.320971532218493</v>
      </c>
      <c r="T11" s="59">
        <f t="shared" ref="T11:U74" si="3">R11*$Q$7</f>
        <v>1.5322397835993908</v>
      </c>
      <c r="U11" s="61">
        <f t="shared" si="3"/>
        <v>16.670032472414771</v>
      </c>
      <c r="V11" s="58">
        <v>2.0000999999999998E-2</v>
      </c>
      <c r="W11" s="67">
        <v>3.0348251000581614</v>
      </c>
      <c r="X11" s="68">
        <v>117.26675435309831</v>
      </c>
      <c r="Y11" s="59">
        <f t="shared" ref="Y11:Z74" si="4">W11*$V$7</f>
        <v>3.7840711970800012</v>
      </c>
      <c r="Z11" s="61">
        <f t="shared" si="4"/>
        <v>146.21789819588315</v>
      </c>
    </row>
    <row r="12" spans="1:26" x14ac:dyDescent="0.25">
      <c r="B12" s="58">
        <v>9.0000999999999998E-2</v>
      </c>
      <c r="C12" s="59">
        <v>0.44830195068343681</v>
      </c>
      <c r="D12" s="60">
        <v>0</v>
      </c>
      <c r="E12" s="59">
        <f t="shared" si="0"/>
        <v>0.67719327897800119</v>
      </c>
      <c r="F12" s="61">
        <f t="shared" si="0"/>
        <v>0</v>
      </c>
      <c r="G12" s="58">
        <v>7.5000999999999998E-2</v>
      </c>
      <c r="H12" s="59">
        <v>0.66745824835117618</v>
      </c>
      <c r="I12" s="60">
        <v>0.50166254101483199</v>
      </c>
      <c r="J12" s="59">
        <f t="shared" si="1"/>
        <v>0.60403461389246715</v>
      </c>
      <c r="K12" s="61">
        <f t="shared" si="1"/>
        <v>0.45399324978717825</v>
      </c>
      <c r="L12" s="58">
        <v>6.0000999999999999E-2</v>
      </c>
      <c r="M12" s="59">
        <v>1.3013662465765452</v>
      </c>
      <c r="N12" s="68">
        <v>7.2113990270882109</v>
      </c>
      <c r="O12" s="59">
        <f t="shared" si="2"/>
        <v>0.71190713707688458</v>
      </c>
      <c r="P12" s="61">
        <f t="shared" si="2"/>
        <v>3.9449666450154321</v>
      </c>
      <c r="Q12" s="58">
        <v>3.0001E-2</v>
      </c>
      <c r="R12" s="67">
        <v>2.0736070634085775</v>
      </c>
      <c r="S12" s="68">
        <v>23.202206061024111</v>
      </c>
      <c r="T12" s="59">
        <f t="shared" si="3"/>
        <v>1.6212721371450958</v>
      </c>
      <c r="U12" s="61">
        <f t="shared" si="3"/>
        <v>18.140896060222136</v>
      </c>
      <c r="V12" s="58">
        <v>3.0001E-2</v>
      </c>
      <c r="W12" s="67">
        <v>3.1092301204460404</v>
      </c>
      <c r="X12" s="68">
        <v>184.36411921383208</v>
      </c>
      <c r="Y12" s="59">
        <f t="shared" si="4"/>
        <v>3.8768455367157606</v>
      </c>
      <c r="Z12" s="61">
        <f t="shared" si="4"/>
        <v>229.88044789754622</v>
      </c>
    </row>
    <row r="13" spans="1:26" x14ac:dyDescent="0.25">
      <c r="B13" s="58">
        <v>0.120001</v>
      </c>
      <c r="C13" s="59">
        <v>0.45878450301702994</v>
      </c>
      <c r="D13" s="60">
        <v>0.20902710388647375</v>
      </c>
      <c r="E13" s="59">
        <f t="shared" si="0"/>
        <v>0.69302795017678231</v>
      </c>
      <c r="F13" s="61">
        <f t="shared" si="0"/>
        <v>0.31575091221521712</v>
      </c>
      <c r="G13" s="58">
        <v>0.10000099999999999</v>
      </c>
      <c r="H13" s="59">
        <v>0.65982513925054742</v>
      </c>
      <c r="I13" s="60">
        <v>0.50166254101483199</v>
      </c>
      <c r="J13" s="59">
        <f t="shared" si="1"/>
        <v>0.59712682285117413</v>
      </c>
      <c r="K13" s="61">
        <f t="shared" si="1"/>
        <v>0.45399324978717825</v>
      </c>
      <c r="L13" s="58">
        <v>8.0001000000000003E-2</v>
      </c>
      <c r="M13" s="59">
        <v>1.3622959840345896</v>
      </c>
      <c r="N13" s="68">
        <v>8.4658689187134222</v>
      </c>
      <c r="O13" s="59">
        <f t="shared" si="2"/>
        <v>0.74523850330119779</v>
      </c>
      <c r="P13" s="61">
        <f t="shared" si="2"/>
        <v>4.6312193209592021</v>
      </c>
      <c r="Q13" s="58">
        <v>4.0001000000000002E-2</v>
      </c>
      <c r="R13" s="67">
        <v>2.1320780273374731</v>
      </c>
      <c r="S13" s="68">
        <v>33.862221518501158</v>
      </c>
      <c r="T13" s="59">
        <f t="shared" si="3"/>
        <v>1.6669882934616678</v>
      </c>
      <c r="U13" s="61">
        <f t="shared" si="3"/>
        <v>26.475544580532571</v>
      </c>
      <c r="V13" s="58">
        <v>4.0001000000000002E-2</v>
      </c>
      <c r="W13" s="67">
        <v>3.2818910796561731</v>
      </c>
      <c r="X13" s="68">
        <v>237.66576419665802</v>
      </c>
      <c r="Y13" s="59">
        <f t="shared" si="4"/>
        <v>4.0921335157807643</v>
      </c>
      <c r="Z13" s="61">
        <f t="shared" si="4"/>
        <v>296.34135186615708</v>
      </c>
    </row>
    <row r="14" spans="1:26" x14ac:dyDescent="0.25">
      <c r="B14" s="58">
        <v>0.150001</v>
      </c>
      <c r="C14" s="59">
        <v>0.47538388942103438</v>
      </c>
      <c r="D14" s="60">
        <v>0.52257559819338784</v>
      </c>
      <c r="E14" s="59">
        <f t="shared" si="0"/>
        <v>0.71810255199552009</v>
      </c>
      <c r="F14" s="61">
        <f t="shared" si="0"/>
        <v>0.78938912113804804</v>
      </c>
      <c r="G14" s="58">
        <v>0.125001</v>
      </c>
      <c r="H14" s="59">
        <v>0.68999637862353203</v>
      </c>
      <c r="I14" s="60">
        <v>1.5050189769533093</v>
      </c>
      <c r="J14" s="59">
        <f t="shared" si="1"/>
        <v>0.62443111187649958</v>
      </c>
      <c r="K14" s="61">
        <f t="shared" si="1"/>
        <v>1.3620081239396464</v>
      </c>
      <c r="L14" s="58">
        <v>0.10000099999999999</v>
      </c>
      <c r="M14" s="59">
        <v>1.390038236091798</v>
      </c>
      <c r="N14" s="68">
        <v>13.168955240727474</v>
      </c>
      <c r="O14" s="59">
        <f t="shared" si="2"/>
        <v>0.76041478998457213</v>
      </c>
      <c r="P14" s="61">
        <f t="shared" si="2"/>
        <v>7.2040236546649199</v>
      </c>
      <c r="Q14" s="58">
        <v>5.0000999999999997E-2</v>
      </c>
      <c r="R14" s="67">
        <v>2.2252323716566935</v>
      </c>
      <c r="S14" s="68">
        <v>48.912097748946117</v>
      </c>
      <c r="T14" s="59">
        <f t="shared" si="3"/>
        <v>1.7398220263148503</v>
      </c>
      <c r="U14" s="61">
        <f t="shared" si="3"/>
        <v>38.242453282991491</v>
      </c>
      <c r="V14" s="58">
        <v>5.0000999999999997E-2</v>
      </c>
      <c r="W14" s="67">
        <v>3.4484649910092662</v>
      </c>
      <c r="X14" s="68">
        <v>343.01176241889135</v>
      </c>
      <c r="Y14" s="59">
        <f t="shared" si="4"/>
        <v>4.2998316596125505</v>
      </c>
      <c r="Z14" s="61">
        <f t="shared" si="4"/>
        <v>427.69546436270736</v>
      </c>
    </row>
    <row r="15" spans="1:26" x14ac:dyDescent="0.25">
      <c r="B15" s="58">
        <v>0.18000099999999999</v>
      </c>
      <c r="C15" s="59">
        <v>0.48173681842481098</v>
      </c>
      <c r="D15" s="60">
        <v>0.31353908813427001</v>
      </c>
      <c r="E15" s="59">
        <f t="shared" si="0"/>
        <v>0.72769912148762983</v>
      </c>
      <c r="F15" s="61">
        <f t="shared" si="0"/>
        <v>0.47362400020282475</v>
      </c>
      <c r="G15" s="58">
        <v>0.150001</v>
      </c>
      <c r="H15" s="59">
        <v>0.68761128678009475</v>
      </c>
      <c r="I15" s="60">
        <v>1.5050189769533093</v>
      </c>
      <c r="J15" s="59">
        <f t="shared" si="1"/>
        <v>0.62227265771954277</v>
      </c>
      <c r="K15" s="61">
        <f t="shared" si="1"/>
        <v>1.3620081239396464</v>
      </c>
      <c r="L15" s="58">
        <v>0.120001</v>
      </c>
      <c r="M15" s="59">
        <v>1.4492014943272942</v>
      </c>
      <c r="N15" s="68">
        <v>10.974181623787583</v>
      </c>
      <c r="O15" s="59">
        <f t="shared" si="2"/>
        <v>0.79277981090114558</v>
      </c>
      <c r="P15" s="61">
        <f t="shared" si="2"/>
        <v>6.0033816322689182</v>
      </c>
      <c r="Q15" s="58">
        <v>6.0000999999999999E-2</v>
      </c>
      <c r="R15" s="67">
        <v>2.1989788031899464</v>
      </c>
      <c r="S15" s="68">
        <v>67.097364860733776</v>
      </c>
      <c r="T15" s="59">
        <f t="shared" si="3"/>
        <v>1.7192953895152046</v>
      </c>
      <c r="U15" s="61">
        <f t="shared" si="3"/>
        <v>52.460801298462691</v>
      </c>
      <c r="V15" s="58">
        <v>6.0000999999999999E-2</v>
      </c>
      <c r="W15" s="67">
        <v>3.6179084120969649</v>
      </c>
      <c r="X15" s="68">
        <v>453.37752144215438</v>
      </c>
      <c r="Y15" s="59">
        <f t="shared" si="4"/>
        <v>4.5111077457568136</v>
      </c>
      <c r="Z15" s="61">
        <f t="shared" si="4"/>
        <v>565.30863022712504</v>
      </c>
    </row>
    <row r="16" spans="1:26" x14ac:dyDescent="0.25">
      <c r="B16" s="58">
        <v>0.21000100000000002</v>
      </c>
      <c r="C16" s="59">
        <v>0.48933920069480263</v>
      </c>
      <c r="D16" s="60">
        <v>0.31353908813427001</v>
      </c>
      <c r="E16" s="59">
        <f t="shared" si="0"/>
        <v>0.73918308262054766</v>
      </c>
      <c r="F16" s="61">
        <f t="shared" si="0"/>
        <v>0.47362400020282475</v>
      </c>
      <c r="G16" s="58">
        <v>0.17500099999999999</v>
      </c>
      <c r="H16" s="59">
        <v>0.72156788356412427</v>
      </c>
      <c r="I16" s="60">
        <v>1.5050189769533093</v>
      </c>
      <c r="J16" s="59">
        <f t="shared" si="1"/>
        <v>0.65300260956029343</v>
      </c>
      <c r="K16" s="61">
        <f t="shared" si="1"/>
        <v>1.3620081239396464</v>
      </c>
      <c r="L16" s="58">
        <v>0.14000099999999999</v>
      </c>
      <c r="M16" s="59">
        <v>1.4874134436154818</v>
      </c>
      <c r="N16" s="68">
        <v>15.990807033935907</v>
      </c>
      <c r="O16" s="59">
        <f t="shared" si="2"/>
        <v>0.81368350307192649</v>
      </c>
      <c r="P16" s="61">
        <f t="shared" si="2"/>
        <v>8.7477062548883513</v>
      </c>
      <c r="Q16" s="58">
        <v>7.0000999999999994E-2</v>
      </c>
      <c r="R16" s="67">
        <v>2.3111339297891917</v>
      </c>
      <c r="S16" s="68">
        <v>64.589052155659616</v>
      </c>
      <c r="T16" s="59">
        <f t="shared" si="3"/>
        <v>1.8069850897491726</v>
      </c>
      <c r="U16" s="61">
        <f t="shared" si="3"/>
        <v>50.499649848052869</v>
      </c>
      <c r="V16" s="58">
        <v>7.0000999999999994E-2</v>
      </c>
      <c r="W16" s="67">
        <v>3.7049327537040728</v>
      </c>
      <c r="X16" s="68">
        <v>518.62500568289602</v>
      </c>
      <c r="Y16" s="59">
        <f t="shared" si="4"/>
        <v>4.6196168998803895</v>
      </c>
      <c r="Z16" s="61">
        <f t="shared" si="4"/>
        <v>646.6645956145835</v>
      </c>
    </row>
    <row r="17" spans="2:26" x14ac:dyDescent="0.25">
      <c r="B17" s="58">
        <v>0.24000100000000002</v>
      </c>
      <c r="C17" s="59">
        <v>0.5108683621815423</v>
      </c>
      <c r="D17" s="60">
        <v>0.31353908813427001</v>
      </c>
      <c r="E17" s="59">
        <f t="shared" si="0"/>
        <v>0.77170447459447467</v>
      </c>
      <c r="F17" s="61">
        <f t="shared" si="0"/>
        <v>0.47362400020282475</v>
      </c>
      <c r="G17" s="58">
        <v>0.20000100000000001</v>
      </c>
      <c r="H17" s="59">
        <v>0.7385428897957137</v>
      </c>
      <c r="I17" s="60">
        <v>1.7558502474607254</v>
      </c>
      <c r="J17" s="59">
        <f t="shared" si="1"/>
        <v>0.66836460614996718</v>
      </c>
      <c r="K17" s="61">
        <f t="shared" si="1"/>
        <v>1.5890047488332357</v>
      </c>
      <c r="L17" s="58">
        <v>0.160001</v>
      </c>
      <c r="M17" s="59">
        <v>1.5565622947298783</v>
      </c>
      <c r="N17" s="68">
        <v>23.202206061024111</v>
      </c>
      <c r="O17" s="59">
        <f t="shared" si="2"/>
        <v>0.85151110214982395</v>
      </c>
      <c r="P17" s="61">
        <f t="shared" si="2"/>
        <v>12.69267289990378</v>
      </c>
      <c r="Q17" s="58">
        <v>8.0001000000000003E-2</v>
      </c>
      <c r="R17" s="67">
        <v>2.3828895448823366</v>
      </c>
      <c r="S17" s="68">
        <v>95.319018183699413</v>
      </c>
      <c r="T17" s="59">
        <f t="shared" si="3"/>
        <v>1.8630879944349779</v>
      </c>
      <c r="U17" s="61">
        <f t="shared" si="3"/>
        <v>74.526206554886173</v>
      </c>
      <c r="V17" s="58">
        <v>8.0001000000000003E-2</v>
      </c>
      <c r="W17" s="67">
        <v>3.7842524992984563</v>
      </c>
      <c r="X17" s="68">
        <v>659.09051716704892</v>
      </c>
      <c r="Y17" s="59">
        <f t="shared" si="4"/>
        <v>4.7185193258085487</v>
      </c>
      <c r="Z17" s="61">
        <f t="shared" si="4"/>
        <v>821.80862489656965</v>
      </c>
    </row>
    <row r="18" spans="2:26" x14ac:dyDescent="0.25">
      <c r="B18" s="58">
        <v>0.27000100000000005</v>
      </c>
      <c r="C18" s="59">
        <v>0.51624587108213316</v>
      </c>
      <c r="D18" s="60">
        <v>0.83611468632765784</v>
      </c>
      <c r="E18" s="59">
        <f t="shared" si="0"/>
        <v>0.77982759982195338</v>
      </c>
      <c r="F18" s="61">
        <f t="shared" si="0"/>
        <v>1.2630131213408728</v>
      </c>
      <c r="G18" s="58">
        <v>0.22500100000000003</v>
      </c>
      <c r="H18" s="59">
        <v>0.76845012925648915</v>
      </c>
      <c r="I18" s="60">
        <v>2.0066815179681416</v>
      </c>
      <c r="J18" s="59">
        <f t="shared" si="1"/>
        <v>0.69542998122759203</v>
      </c>
      <c r="K18" s="61">
        <f t="shared" si="1"/>
        <v>1.816001373726825</v>
      </c>
      <c r="L18" s="58">
        <v>0.18000099999999999</v>
      </c>
      <c r="M18" s="59">
        <v>1.6269687511267814</v>
      </c>
      <c r="N18" s="68">
        <v>30.100379539066189</v>
      </c>
      <c r="O18" s="59">
        <f t="shared" si="2"/>
        <v>0.89002666910655426</v>
      </c>
      <c r="P18" s="61">
        <f t="shared" si="2"/>
        <v>16.466290776294414</v>
      </c>
      <c r="Q18" s="58">
        <v>9.0000999999999998E-2</v>
      </c>
      <c r="R18" s="67">
        <v>2.4514680683954171</v>
      </c>
      <c r="S18" s="68">
        <v>89.675314597282551</v>
      </c>
      <c r="T18" s="59">
        <f t="shared" si="3"/>
        <v>1.9167068556649078</v>
      </c>
      <c r="U18" s="61">
        <f t="shared" si="3"/>
        <v>70.113615791464071</v>
      </c>
      <c r="V18" s="58">
        <v>9.0000999999999998E-2</v>
      </c>
      <c r="W18" s="67">
        <v>3.9887505310568301</v>
      </c>
      <c r="X18" s="68">
        <v>808.96220129522999</v>
      </c>
      <c r="Y18" s="59">
        <f t="shared" si="4"/>
        <v>4.9735044028140019</v>
      </c>
      <c r="Z18" s="61">
        <f t="shared" si="4"/>
        <v>1008.681048996546</v>
      </c>
    </row>
    <row r="19" spans="2:26" x14ac:dyDescent="0.25">
      <c r="B19" s="58">
        <v>0.30000100000000002</v>
      </c>
      <c r="C19" s="59">
        <v>0.52165003080521544</v>
      </c>
      <c r="D19" s="60">
        <v>1.25415635253708</v>
      </c>
      <c r="E19" s="59">
        <f t="shared" si="0"/>
        <v>0.78799098308944926</v>
      </c>
      <c r="F19" s="61">
        <f t="shared" si="0"/>
        <v>1.894496000811299</v>
      </c>
      <c r="G19" s="58">
        <v>0.25000100000000003</v>
      </c>
      <c r="H19" s="59">
        <v>0.78422490785870058</v>
      </c>
      <c r="I19" s="60">
        <v>2.2575127884755575</v>
      </c>
      <c r="J19" s="59">
        <f t="shared" si="1"/>
        <v>0.7097057989671498</v>
      </c>
      <c r="K19" s="61">
        <f t="shared" si="1"/>
        <v>2.0429979986204141</v>
      </c>
      <c r="L19" s="58">
        <v>0.20000100000000001</v>
      </c>
      <c r="M19" s="59">
        <v>1.7306843460907164</v>
      </c>
      <c r="N19" s="68">
        <v>29.786840450931923</v>
      </c>
      <c r="O19" s="59">
        <f t="shared" si="2"/>
        <v>0.94676386547632185</v>
      </c>
      <c r="P19" s="61">
        <f t="shared" si="2"/>
        <v>16.294770487380699</v>
      </c>
      <c r="Q19" s="58">
        <v>0.10000099999999999</v>
      </c>
      <c r="R19" s="67">
        <v>2.4804933224012706</v>
      </c>
      <c r="S19" s="68">
        <v>102.8439562989219</v>
      </c>
      <c r="T19" s="59">
        <f t="shared" si="3"/>
        <v>1.9394005648172563</v>
      </c>
      <c r="U19" s="61">
        <f t="shared" si="3"/>
        <v>80.409660906115633</v>
      </c>
      <c r="V19" s="58">
        <v>0.10000099999999999</v>
      </c>
      <c r="W19" s="67">
        <v>3.9187874189305494</v>
      </c>
      <c r="X19" s="68">
        <v>945.03816554550326</v>
      </c>
      <c r="Y19" s="59">
        <f t="shared" si="4"/>
        <v>4.8862686021577915</v>
      </c>
      <c r="Z19" s="61">
        <f t="shared" si="4"/>
        <v>1178.3518273634702</v>
      </c>
    </row>
    <row r="20" spans="2:26" x14ac:dyDescent="0.25">
      <c r="B20" s="58">
        <v>0.33000100000000004</v>
      </c>
      <c r="C20" s="59">
        <v>0.5526007283513017</v>
      </c>
      <c r="D20" s="60">
        <v>0.62707817626854001</v>
      </c>
      <c r="E20" s="59">
        <f t="shared" si="0"/>
        <v>0.83474430264547073</v>
      </c>
      <c r="F20" s="61">
        <f t="shared" si="0"/>
        <v>0.94724800040564949</v>
      </c>
      <c r="G20" s="58">
        <v>0.275001</v>
      </c>
      <c r="H20" s="59">
        <v>0.80492413137914876</v>
      </c>
      <c r="I20" s="60">
        <v>3.2608065165964084</v>
      </c>
      <c r="J20" s="59">
        <f t="shared" si="1"/>
        <v>0.72843812794493101</v>
      </c>
      <c r="K20" s="61">
        <f t="shared" si="1"/>
        <v>2.9509561236166593</v>
      </c>
      <c r="L20" s="58">
        <v>0.22000100000000003</v>
      </c>
      <c r="M20" s="59">
        <v>1.7289987599529064</v>
      </c>
      <c r="N20" s="68">
        <v>36.056995135441056</v>
      </c>
      <c r="O20" s="59">
        <f t="shared" si="2"/>
        <v>0.94584177240312162</v>
      </c>
      <c r="P20" s="61">
        <f t="shared" si="2"/>
        <v>19.724833225077163</v>
      </c>
      <c r="Q20" s="58">
        <v>0.110001</v>
      </c>
      <c r="R20" s="67">
        <v>2.5175909537702292</v>
      </c>
      <c r="S20" s="68">
        <v>122.91045793951517</v>
      </c>
      <c r="T20" s="59">
        <f t="shared" si="3"/>
        <v>1.9684057496248861</v>
      </c>
      <c r="U20" s="61">
        <f t="shared" si="3"/>
        <v>96.098872509394198</v>
      </c>
      <c r="V20" s="58">
        <v>0.110001</v>
      </c>
      <c r="W20" s="67">
        <v>4.0012632489860929</v>
      </c>
      <c r="X20" s="68">
        <v>1039.7269701620526</v>
      </c>
      <c r="Y20" s="59">
        <f t="shared" si="4"/>
        <v>4.9891062954938805</v>
      </c>
      <c r="Z20" s="61">
        <f t="shared" si="4"/>
        <v>1296.4176685312375</v>
      </c>
    </row>
    <row r="21" spans="2:26" x14ac:dyDescent="0.25">
      <c r="B21" s="58">
        <v>0.36000100000000002</v>
      </c>
      <c r="C21" s="59">
        <v>0.5592436810116026</v>
      </c>
      <c r="D21" s="60">
        <v>1.0451511963867757</v>
      </c>
      <c r="E21" s="59">
        <f t="shared" si="0"/>
        <v>0.84477897433776816</v>
      </c>
      <c r="F21" s="61">
        <f t="shared" si="0"/>
        <v>1.5787782422760961</v>
      </c>
      <c r="G21" s="58">
        <v>0.30000100000000002</v>
      </c>
      <c r="H21" s="59">
        <v>0.80277670216451702</v>
      </c>
      <c r="I21" s="60">
        <v>3.2608065165964084</v>
      </c>
      <c r="J21" s="59">
        <f t="shared" si="1"/>
        <v>0.72649475309006062</v>
      </c>
      <c r="K21" s="61">
        <f t="shared" si="1"/>
        <v>2.9509561236166593</v>
      </c>
      <c r="L21" s="58">
        <v>0.24000100000000002</v>
      </c>
      <c r="M21" s="59">
        <v>1.7931526198542356</v>
      </c>
      <c r="N21" s="68">
        <v>42.327776898126451</v>
      </c>
      <c r="O21" s="59">
        <f t="shared" si="2"/>
        <v>0.98093688175833449</v>
      </c>
      <c r="P21" s="61">
        <f t="shared" si="2"/>
        <v>23.155239003351447</v>
      </c>
      <c r="Q21" s="58">
        <v>0.120001</v>
      </c>
      <c r="R21" s="67">
        <v>2.6008863750021556</v>
      </c>
      <c r="S21" s="68">
        <v>156.14560128174782</v>
      </c>
      <c r="T21" s="59">
        <f t="shared" si="3"/>
        <v>2.0335311767022328</v>
      </c>
      <c r="U21" s="61">
        <f t="shared" si="3"/>
        <v>122.08412922732434</v>
      </c>
      <c r="V21" s="58">
        <v>0.120001</v>
      </c>
      <c r="W21" s="67">
        <v>4.0521866999854206</v>
      </c>
      <c r="X21" s="68">
        <v>1239.7962623005303</v>
      </c>
      <c r="Y21" s="59">
        <f t="shared" si="4"/>
        <v>5.0526018703060096</v>
      </c>
      <c r="Z21" s="61">
        <f t="shared" si="4"/>
        <v>1545.8806263098879</v>
      </c>
    </row>
    <row r="22" spans="2:26" x14ac:dyDescent="0.25">
      <c r="B22" s="58">
        <v>0.39000100000000004</v>
      </c>
      <c r="C22" s="59">
        <v>0.57552388462388637</v>
      </c>
      <c r="D22" s="60">
        <v>0.94061726440280991</v>
      </c>
      <c r="E22" s="59">
        <f t="shared" si="0"/>
        <v>0.86937142692429958</v>
      </c>
      <c r="F22" s="61">
        <f t="shared" si="0"/>
        <v>1.4208720006084741</v>
      </c>
      <c r="G22" s="58">
        <v>0.32500100000000004</v>
      </c>
      <c r="H22" s="59">
        <v>0.81596415621144458</v>
      </c>
      <c r="I22" s="60">
        <v>3.0100379539066187</v>
      </c>
      <c r="J22" s="59">
        <f t="shared" si="1"/>
        <v>0.73842910064384126</v>
      </c>
      <c r="K22" s="61">
        <f t="shared" si="1"/>
        <v>2.7240162478792929</v>
      </c>
      <c r="L22" s="58">
        <v>0.26000100000000004</v>
      </c>
      <c r="M22" s="59">
        <v>1.843687595923365</v>
      </c>
      <c r="N22" s="68">
        <v>56.4370358641686</v>
      </c>
      <c r="O22" s="59">
        <f t="shared" si="2"/>
        <v>1.0085818358442915</v>
      </c>
      <c r="P22" s="61">
        <f t="shared" si="2"/>
        <v>30.873652004468596</v>
      </c>
      <c r="Q22" s="58">
        <v>0.13000100000000001</v>
      </c>
      <c r="R22" s="67">
        <v>2.6612946969566331</v>
      </c>
      <c r="S22" s="68">
        <v>153.63728857667365</v>
      </c>
      <c r="T22" s="59">
        <f t="shared" si="3"/>
        <v>2.0807620773703155</v>
      </c>
      <c r="U22" s="61">
        <f t="shared" si="3"/>
        <v>120.12297777691451</v>
      </c>
      <c r="V22" s="58">
        <v>0.13000100000000001</v>
      </c>
      <c r="W22" s="67">
        <v>3.9710236580918945</v>
      </c>
      <c r="X22" s="68">
        <v>1281.1834219342543</v>
      </c>
      <c r="Y22" s="59">
        <f t="shared" si="4"/>
        <v>4.9514010699400171</v>
      </c>
      <c r="Z22" s="61">
        <f t="shared" si="4"/>
        <v>1597.4855635090451</v>
      </c>
    </row>
    <row r="23" spans="2:26" x14ac:dyDescent="0.25">
      <c r="B23" s="58">
        <v>0.42000100000000001</v>
      </c>
      <c r="C23" s="59">
        <v>0.59126981762998942</v>
      </c>
      <c r="D23" s="60">
        <v>1.3586902845210456</v>
      </c>
      <c r="E23" s="59">
        <f t="shared" si="0"/>
        <v>0.8931568242144855</v>
      </c>
      <c r="F23" s="61">
        <f t="shared" si="0"/>
        <v>2.0524022424789208</v>
      </c>
      <c r="G23" s="58">
        <v>0.35000100000000001</v>
      </c>
      <c r="H23" s="59">
        <v>0.83942158309020987</v>
      </c>
      <c r="I23" s="60">
        <v>3.0100379539066187</v>
      </c>
      <c r="J23" s="59">
        <f t="shared" si="1"/>
        <v>0.75965754125810847</v>
      </c>
      <c r="K23" s="61">
        <f t="shared" si="1"/>
        <v>2.7240162478792929</v>
      </c>
      <c r="L23" s="58">
        <v>0.280001</v>
      </c>
      <c r="M23" s="59">
        <v>1.9273909315089539</v>
      </c>
      <c r="N23" s="68">
        <v>67.410903948868054</v>
      </c>
      <c r="O23" s="59">
        <f t="shared" si="2"/>
        <v>1.0543714067335632</v>
      </c>
      <c r="P23" s="61">
        <f t="shared" si="2"/>
        <v>36.876862116448606</v>
      </c>
      <c r="Q23" s="58">
        <v>0.14000099999999999</v>
      </c>
      <c r="R23" s="67">
        <v>2.7830993025322988</v>
      </c>
      <c r="S23" s="68">
        <v>201.92230814935124</v>
      </c>
      <c r="T23" s="59">
        <f t="shared" si="3"/>
        <v>2.1759963272340102</v>
      </c>
      <c r="U23" s="61">
        <f t="shared" si="3"/>
        <v>157.87514319730354</v>
      </c>
      <c r="V23" s="58">
        <v>0.14000099999999999</v>
      </c>
      <c r="W23" s="67">
        <v>3.8823930557362765</v>
      </c>
      <c r="X23" s="68">
        <v>1548.9458032009206</v>
      </c>
      <c r="Y23" s="59">
        <f t="shared" si="4"/>
        <v>4.8408890969280245</v>
      </c>
      <c r="Z23" s="61">
        <f t="shared" si="4"/>
        <v>1931.353869327831</v>
      </c>
    </row>
    <row r="24" spans="2:26" x14ac:dyDescent="0.25">
      <c r="B24" s="58">
        <v>0.45000100000000004</v>
      </c>
      <c r="C24" s="59">
        <v>0.59759609581127449</v>
      </c>
      <c r="D24" s="60">
        <v>1.25415635253708</v>
      </c>
      <c r="E24" s="59">
        <f t="shared" si="0"/>
        <v>0.90271313566657774</v>
      </c>
      <c r="F24" s="61">
        <f t="shared" si="0"/>
        <v>1.894496000811299</v>
      </c>
      <c r="G24" s="58">
        <v>0.37500100000000003</v>
      </c>
      <c r="H24" s="59">
        <v>0.85660477927632039</v>
      </c>
      <c r="I24" s="60">
        <v>4.5149628691334884</v>
      </c>
      <c r="J24" s="59">
        <f t="shared" si="1"/>
        <v>0.77520794504644375</v>
      </c>
      <c r="K24" s="61">
        <f t="shared" si="1"/>
        <v>4.0859392480846051</v>
      </c>
      <c r="L24" s="58">
        <v>0.30000100000000002</v>
      </c>
      <c r="M24" s="59">
        <v>1.9818818302530732</v>
      </c>
      <c r="N24" s="68">
        <v>70.232755742076478</v>
      </c>
      <c r="O24" s="59">
        <f t="shared" si="2"/>
        <v>1.0841804323047446</v>
      </c>
      <c r="P24" s="61">
        <f t="shared" si="2"/>
        <v>38.420544716672033</v>
      </c>
      <c r="Q24" s="58">
        <v>0.150001</v>
      </c>
      <c r="R24" s="67">
        <v>2.9044530388992271</v>
      </c>
      <c r="S24" s="68">
        <v>216.97218437979618</v>
      </c>
      <c r="T24" s="59">
        <f t="shared" si="3"/>
        <v>2.2708780601244936</v>
      </c>
      <c r="U24" s="61">
        <f t="shared" si="3"/>
        <v>169.64205189976246</v>
      </c>
      <c r="V24" s="58">
        <v>0.150001</v>
      </c>
      <c r="W24" s="67">
        <v>3.7612823121626522</v>
      </c>
      <c r="X24" s="68">
        <v>1609.772386298969</v>
      </c>
      <c r="Y24" s="59">
        <f t="shared" si="4"/>
        <v>4.6898781947165231</v>
      </c>
      <c r="Z24" s="61">
        <f t="shared" si="4"/>
        <v>2007.1974891508339</v>
      </c>
    </row>
    <row r="25" spans="2:26" x14ac:dyDescent="0.25">
      <c r="B25" s="58">
        <v>0.48000100000000001</v>
      </c>
      <c r="C25" s="59">
        <v>0.62751399560104659</v>
      </c>
      <c r="D25" s="60">
        <v>0.94061726440280991</v>
      </c>
      <c r="E25" s="59">
        <f t="shared" si="0"/>
        <v>0.94790633776593136</v>
      </c>
      <c r="F25" s="61">
        <f t="shared" si="0"/>
        <v>1.4208720006084741</v>
      </c>
      <c r="G25" s="58">
        <v>0.400001</v>
      </c>
      <c r="H25" s="59">
        <v>0.89963457019277948</v>
      </c>
      <c r="I25" s="60">
        <v>3.0100379539066187</v>
      </c>
      <c r="J25" s="59">
        <f t="shared" si="1"/>
        <v>0.81414893230115792</v>
      </c>
      <c r="K25" s="61">
        <f t="shared" si="1"/>
        <v>2.7240162478792929</v>
      </c>
      <c r="L25" s="58">
        <v>0.32000100000000004</v>
      </c>
      <c r="M25" s="59">
        <v>2.0116423334206019</v>
      </c>
      <c r="N25" s="68">
        <v>92.810705478625252</v>
      </c>
      <c r="O25" s="59">
        <f t="shared" si="2"/>
        <v>1.1004607950878567</v>
      </c>
      <c r="P25" s="61">
        <f t="shared" si="2"/>
        <v>50.771720721348601</v>
      </c>
      <c r="Q25" s="58">
        <v>0.160001</v>
      </c>
      <c r="R25" s="67">
        <v>2.8804070991520336</v>
      </c>
      <c r="S25" s="68">
        <v>240.17407690173218</v>
      </c>
      <c r="T25" s="59">
        <f t="shared" si="3"/>
        <v>2.2520774817451397</v>
      </c>
      <c r="U25" s="61">
        <f t="shared" si="3"/>
        <v>187.7827028160533</v>
      </c>
      <c r="V25" s="58">
        <v>0.160001</v>
      </c>
      <c r="W25" s="67">
        <v>3.6136132401286143</v>
      </c>
      <c r="X25" s="68">
        <v>1735.8150997289456</v>
      </c>
      <c r="Y25" s="59">
        <f t="shared" si="4"/>
        <v>4.505752169736426</v>
      </c>
      <c r="Z25" s="61">
        <f t="shared" si="4"/>
        <v>2164.3579797119019</v>
      </c>
    </row>
    <row r="26" spans="2:26" x14ac:dyDescent="0.25">
      <c r="B26" s="58">
        <v>0.51000100000000004</v>
      </c>
      <c r="C26" s="59">
        <v>0.63071617030816185</v>
      </c>
      <c r="D26" s="60">
        <v>1.3586902845210456</v>
      </c>
      <c r="E26" s="59">
        <f t="shared" si="0"/>
        <v>0.95274345968000274</v>
      </c>
      <c r="F26" s="61">
        <f t="shared" si="0"/>
        <v>2.0524022424789208</v>
      </c>
      <c r="G26" s="58">
        <v>0.42500100000000002</v>
      </c>
      <c r="H26" s="59">
        <v>0.89761036183978471</v>
      </c>
      <c r="I26" s="60">
        <v>6.0199504921779843</v>
      </c>
      <c r="J26" s="59">
        <f t="shared" si="1"/>
        <v>0.81231706953826666</v>
      </c>
      <c r="K26" s="61">
        <f t="shared" si="1"/>
        <v>5.4479189974461395</v>
      </c>
      <c r="L26" s="58">
        <v>0.340001</v>
      </c>
      <c r="M26" s="59">
        <v>2.1436473061505397</v>
      </c>
      <c r="N26" s="68">
        <v>95.00547909556515</v>
      </c>
      <c r="O26" s="59">
        <f t="shared" si="2"/>
        <v>1.172673581045153</v>
      </c>
      <c r="P26" s="61">
        <f t="shared" si="2"/>
        <v>51.972362743744604</v>
      </c>
      <c r="Q26" s="58">
        <v>0.17000099999999999</v>
      </c>
      <c r="R26" s="67">
        <v>2.9539790461827402</v>
      </c>
      <c r="S26" s="68">
        <v>291.59762274663376</v>
      </c>
      <c r="T26" s="59">
        <f t="shared" si="3"/>
        <v>2.3096005052249731</v>
      </c>
      <c r="U26" s="61">
        <f t="shared" si="3"/>
        <v>227.98875898876761</v>
      </c>
      <c r="V26" s="58">
        <v>0.17000099999999999</v>
      </c>
      <c r="W26" s="67">
        <v>3.3986442569829074</v>
      </c>
      <c r="X26" s="68">
        <v>1825.4872789353469</v>
      </c>
      <c r="Y26" s="59">
        <f t="shared" si="4"/>
        <v>4.2377110436195844</v>
      </c>
      <c r="Z26" s="61">
        <f t="shared" si="4"/>
        <v>2276.1686769767416</v>
      </c>
    </row>
    <row r="27" spans="2:26" x14ac:dyDescent="0.25">
      <c r="B27" s="58">
        <v>0.54000100000000006</v>
      </c>
      <c r="C27" s="59">
        <v>0.64360231329139228</v>
      </c>
      <c r="D27" s="60">
        <v>1.8812658827144335</v>
      </c>
      <c r="E27" s="59">
        <f t="shared" si="0"/>
        <v>0.9722089324643387</v>
      </c>
      <c r="F27" s="61">
        <f t="shared" si="0"/>
        <v>2.8417913636169687</v>
      </c>
      <c r="G27" s="58">
        <v>0.45000100000000004</v>
      </c>
      <c r="H27" s="59">
        <v>0.95187049581503702</v>
      </c>
      <c r="I27" s="60">
        <v>6.2707817626854006</v>
      </c>
      <c r="J27" s="59">
        <f t="shared" si="1"/>
        <v>0.86142126318102896</v>
      </c>
      <c r="K27" s="61">
        <f t="shared" si="1"/>
        <v>5.6749156223397295</v>
      </c>
      <c r="L27" s="58">
        <v>0.36000100000000002</v>
      </c>
      <c r="M27" s="59">
        <v>2.2079541731268781</v>
      </c>
      <c r="N27" s="68">
        <v>117.5802934412326</v>
      </c>
      <c r="O27" s="59">
        <f t="shared" si="2"/>
        <v>1.2078523923013555</v>
      </c>
      <c r="P27" s="61">
        <f t="shared" si="2"/>
        <v>64.321823545532055</v>
      </c>
      <c r="Q27" s="58">
        <v>0.18000099999999999</v>
      </c>
      <c r="R27" s="67">
        <v>3.0463859133158486</v>
      </c>
      <c r="S27" s="68">
        <v>289.71638821782818</v>
      </c>
      <c r="T27" s="59">
        <f t="shared" si="3"/>
        <v>2.3818498149459333</v>
      </c>
      <c r="U27" s="61">
        <f t="shared" si="3"/>
        <v>226.51789540096027</v>
      </c>
      <c r="V27" s="58">
        <v>0.18000099999999999</v>
      </c>
      <c r="W27" s="67">
        <v>3.1072209619692766</v>
      </c>
      <c r="X27" s="68">
        <v>1843.6725460471346</v>
      </c>
      <c r="Y27" s="59">
        <f t="shared" si="4"/>
        <v>3.8743403515826387</v>
      </c>
      <c r="Z27" s="61">
        <f t="shared" si="4"/>
        <v>2298.8435736248557</v>
      </c>
    </row>
    <row r="28" spans="2:26" x14ac:dyDescent="0.25">
      <c r="B28" s="58">
        <v>0.57000099999999998</v>
      </c>
      <c r="C28" s="59">
        <v>0.66375190279034113</v>
      </c>
      <c r="D28" s="60">
        <v>2.8218831471172439</v>
      </c>
      <c r="E28" s="59">
        <f t="shared" si="0"/>
        <v>1.0026463788373732</v>
      </c>
      <c r="F28" s="61">
        <f t="shared" si="0"/>
        <v>4.2626633642254435</v>
      </c>
      <c r="G28" s="58">
        <v>0.47500100000000001</v>
      </c>
      <c r="H28" s="59">
        <v>0.93925086105672095</v>
      </c>
      <c r="I28" s="60">
        <v>7.0232755742076476</v>
      </c>
      <c r="J28" s="59">
        <f t="shared" si="1"/>
        <v>0.85000077923685158</v>
      </c>
      <c r="K28" s="61">
        <f t="shared" si="1"/>
        <v>6.3559054970204958</v>
      </c>
      <c r="L28" s="58">
        <v>0.38000100000000003</v>
      </c>
      <c r="M28" s="59">
        <v>2.2774582640281307</v>
      </c>
      <c r="N28" s="68">
        <v>135.45202146488597</v>
      </c>
      <c r="O28" s="59">
        <f t="shared" si="2"/>
        <v>1.2458743238665921</v>
      </c>
      <c r="P28" s="61">
        <f t="shared" si="2"/>
        <v>74.098480013613766</v>
      </c>
      <c r="Q28" s="58">
        <v>0.190001</v>
      </c>
      <c r="R28" s="67">
        <v>3.1233481585065506</v>
      </c>
      <c r="S28" s="68">
        <v>363.0782640594847</v>
      </c>
      <c r="T28" s="59">
        <f t="shared" si="3"/>
        <v>2.4420235797549261</v>
      </c>
      <c r="U28" s="61">
        <f t="shared" si="3"/>
        <v>283.87667244682149</v>
      </c>
      <c r="V28" s="58">
        <v>0.190001</v>
      </c>
      <c r="W28" s="67">
        <v>2.7912901976707185</v>
      </c>
      <c r="X28" s="68">
        <v>1814.1998717625131</v>
      </c>
      <c r="Y28" s="59">
        <f t="shared" si="4"/>
        <v>3.4804117177939129</v>
      </c>
      <c r="Z28" s="61">
        <f t="shared" si="4"/>
        <v>2262.094603195153</v>
      </c>
    </row>
    <row r="29" spans="2:26" x14ac:dyDescent="0.25">
      <c r="B29" s="58">
        <v>0.60000100000000001</v>
      </c>
      <c r="C29" s="59">
        <v>0.66371302394341258</v>
      </c>
      <c r="D29" s="60">
        <v>1.8812658827144335</v>
      </c>
      <c r="E29" s="59">
        <f t="shared" si="0"/>
        <v>1.0025876494613482</v>
      </c>
      <c r="F29" s="61">
        <f t="shared" si="0"/>
        <v>2.8417913636169687</v>
      </c>
      <c r="G29" s="58">
        <v>0.50000100000000003</v>
      </c>
      <c r="H29" s="59">
        <v>0.97535520059447012</v>
      </c>
      <c r="I29" s="60">
        <v>7.2741068447150639</v>
      </c>
      <c r="J29" s="59">
        <f t="shared" si="1"/>
        <v>0.88267438967825351</v>
      </c>
      <c r="K29" s="61">
        <f t="shared" si="1"/>
        <v>6.5829021219140849</v>
      </c>
      <c r="L29" s="58">
        <v>0.400001</v>
      </c>
      <c r="M29" s="59">
        <v>2.3800764721835961</v>
      </c>
      <c r="N29" s="68">
        <v>148.30712407839107</v>
      </c>
      <c r="O29" s="59">
        <f t="shared" si="2"/>
        <v>1.302011199225162</v>
      </c>
      <c r="P29" s="61">
        <f t="shared" si="2"/>
        <v>81.130811859076076</v>
      </c>
      <c r="Q29" s="58">
        <v>0.20000100000000001</v>
      </c>
      <c r="R29" s="67">
        <v>3.2088493272235015</v>
      </c>
      <c r="S29" s="68">
        <v>359.94287317814195</v>
      </c>
      <c r="T29" s="59">
        <f t="shared" si="3"/>
        <v>2.5088735943889771</v>
      </c>
      <c r="U29" s="61">
        <f t="shared" si="3"/>
        <v>281.42523313380917</v>
      </c>
      <c r="V29" s="58">
        <v>0.20000100000000001</v>
      </c>
      <c r="W29" s="67">
        <v>2.4854905083879548</v>
      </c>
      <c r="X29" s="68">
        <v>1796.0146046507255</v>
      </c>
      <c r="Y29" s="59">
        <f t="shared" si="4"/>
        <v>3.0991153471171504</v>
      </c>
      <c r="Z29" s="61">
        <f t="shared" si="4"/>
        <v>2239.4197065470389</v>
      </c>
    </row>
    <row r="30" spans="2:26" x14ac:dyDescent="0.25">
      <c r="B30" s="58">
        <v>0.63000100000000003</v>
      </c>
      <c r="C30" s="59">
        <v>0.70107622292002092</v>
      </c>
      <c r="D30" s="60">
        <v>2.1948049708487036</v>
      </c>
      <c r="E30" s="59">
        <f t="shared" si="0"/>
        <v>1.059027527069518</v>
      </c>
      <c r="F30" s="61">
        <f t="shared" si="0"/>
        <v>3.3154153638197936</v>
      </c>
      <c r="G30" s="58">
        <v>0.52500100000000005</v>
      </c>
      <c r="H30" s="59">
        <v>1.0313344693899629</v>
      </c>
      <c r="I30" s="60">
        <v>7.7757693857298964</v>
      </c>
      <c r="J30" s="59">
        <f t="shared" si="1"/>
        <v>0.93333436143888038</v>
      </c>
      <c r="K30" s="61">
        <f t="shared" si="1"/>
        <v>7.0368953717012639</v>
      </c>
      <c r="L30" s="58">
        <v>0.42000100000000001</v>
      </c>
      <c r="M30" s="59">
        <v>2.4549919342069577</v>
      </c>
      <c r="N30" s="68">
        <v>191.57865363180164</v>
      </c>
      <c r="O30" s="59">
        <f t="shared" si="2"/>
        <v>1.3429933994567602</v>
      </c>
      <c r="P30" s="61">
        <f t="shared" si="2"/>
        <v>104.80232693205778</v>
      </c>
      <c r="Q30" s="58">
        <v>0.21000100000000002</v>
      </c>
      <c r="R30" s="67">
        <v>3.2102417543139059</v>
      </c>
      <c r="S30" s="68">
        <v>420.7694562761904</v>
      </c>
      <c r="T30" s="59">
        <f t="shared" si="3"/>
        <v>2.5099622785878859</v>
      </c>
      <c r="U30" s="61">
        <f t="shared" si="3"/>
        <v>328.9831558062474</v>
      </c>
      <c r="V30" s="58">
        <v>0.21000100000000002</v>
      </c>
      <c r="W30" s="67">
        <v>2.1449425361236223</v>
      </c>
      <c r="X30" s="68">
        <v>1701.9528782104444</v>
      </c>
      <c r="Y30" s="59">
        <f t="shared" si="4"/>
        <v>2.6744919403037679</v>
      </c>
      <c r="Z30" s="61">
        <f t="shared" si="4"/>
        <v>2122.1357583671374</v>
      </c>
    </row>
    <row r="31" spans="2:26" x14ac:dyDescent="0.25">
      <c r="B31" s="58">
        <v>0.66000100000000006</v>
      </c>
      <c r="C31" s="59">
        <v>0.73347891998325698</v>
      </c>
      <c r="D31" s="60">
        <v>3.3445214531282583</v>
      </c>
      <c r="E31" s="59">
        <f t="shared" si="0"/>
        <v>1.1079741993704788</v>
      </c>
      <c r="F31" s="61">
        <f t="shared" si="0"/>
        <v>5.0521472101635316</v>
      </c>
      <c r="G31" s="58">
        <v>0.55000100000000007</v>
      </c>
      <c r="H31" s="59">
        <v>1.0568565511640919</v>
      </c>
      <c r="I31" s="60">
        <v>10.033564359384773</v>
      </c>
      <c r="J31" s="59">
        <f t="shared" si="1"/>
        <v>0.95643126802180267</v>
      </c>
      <c r="K31" s="61">
        <f t="shared" si="1"/>
        <v>9.0801487415246811</v>
      </c>
      <c r="L31" s="58">
        <v>0.44000100000000003</v>
      </c>
      <c r="M31" s="59">
        <v>2.5768802547191556</v>
      </c>
      <c r="N31" s="68">
        <v>210.70453800799211</v>
      </c>
      <c r="O31" s="59">
        <f t="shared" si="2"/>
        <v>1.4096719117719669</v>
      </c>
      <c r="P31" s="61">
        <f t="shared" si="2"/>
        <v>115.26506455579437</v>
      </c>
      <c r="Q31" s="58">
        <v>0.22000100000000003</v>
      </c>
      <c r="R31" s="67">
        <v>3.2831317538279206</v>
      </c>
      <c r="S31" s="68">
        <v>478.46064849289598</v>
      </c>
      <c r="T31" s="59">
        <f t="shared" si="3"/>
        <v>2.566952114017139</v>
      </c>
      <c r="U31" s="61">
        <f t="shared" si="3"/>
        <v>374.08963916567319</v>
      </c>
      <c r="V31" s="58">
        <v>0.22000100000000003</v>
      </c>
      <c r="W31" s="67">
        <v>1.8473111671649325</v>
      </c>
      <c r="X31" s="68">
        <v>1590.9600410109128</v>
      </c>
      <c r="Y31" s="59">
        <f t="shared" si="4"/>
        <v>2.3033805076869478</v>
      </c>
      <c r="Z31" s="61">
        <f t="shared" si="4"/>
        <v>1983.7406995148538</v>
      </c>
    </row>
    <row r="32" spans="2:26" x14ac:dyDescent="0.25">
      <c r="B32" s="58">
        <v>0.69000099999999998</v>
      </c>
      <c r="C32" s="59">
        <v>0.74692911978604104</v>
      </c>
      <c r="D32" s="60">
        <v>3.2397993976914115</v>
      </c>
      <c r="E32" s="59">
        <f t="shared" si="0"/>
        <v>1.1282917217311796</v>
      </c>
      <c r="F32" s="61">
        <f t="shared" si="0"/>
        <v>4.8939567940957875</v>
      </c>
      <c r="G32" s="58">
        <v>0.57500099999999998</v>
      </c>
      <c r="H32" s="59">
        <v>1.0892009299569352</v>
      </c>
      <c r="I32" s="60">
        <v>11.789383252936688</v>
      </c>
      <c r="J32" s="59">
        <f t="shared" si="1"/>
        <v>0.98570219905604994</v>
      </c>
      <c r="K32" s="61">
        <f t="shared" si="1"/>
        <v>10.669125115779808</v>
      </c>
      <c r="L32" s="58">
        <v>0.46000100000000005</v>
      </c>
      <c r="M32" s="59">
        <v>2.6562752496946915</v>
      </c>
      <c r="N32" s="68">
        <v>232.65227417739098</v>
      </c>
      <c r="O32" s="59">
        <f t="shared" si="2"/>
        <v>1.4531046223712754</v>
      </c>
      <c r="P32" s="61">
        <f t="shared" si="2"/>
        <v>127.27148477975436</v>
      </c>
      <c r="Q32" s="58">
        <v>0.23000100000000001</v>
      </c>
      <c r="R32" s="67">
        <v>3.2923836652405862</v>
      </c>
      <c r="S32" s="68">
        <v>506.71052033379368</v>
      </c>
      <c r="T32" s="59">
        <f t="shared" si="3"/>
        <v>2.5741858211419753</v>
      </c>
      <c r="U32" s="61">
        <f t="shared" si="3"/>
        <v>396.17710737591375</v>
      </c>
      <c r="V32" s="58">
        <v>0.23000100000000001</v>
      </c>
      <c r="W32" s="67">
        <v>1.5495192661931181</v>
      </c>
      <c r="X32" s="68">
        <v>1419.140620713333</v>
      </c>
      <c r="Y32" s="59">
        <f t="shared" si="4"/>
        <v>1.9320689104652342</v>
      </c>
      <c r="Z32" s="61">
        <f t="shared" si="4"/>
        <v>1769.502020839567</v>
      </c>
    </row>
    <row r="33" spans="2:26" x14ac:dyDescent="0.25">
      <c r="B33" s="58">
        <v>0.720001</v>
      </c>
      <c r="C33" s="59">
        <v>0.76609200177463133</v>
      </c>
      <c r="D33" s="60">
        <v>3.658060541262528</v>
      </c>
      <c r="E33" s="59">
        <f t="shared" si="0"/>
        <v>1.157238673375576</v>
      </c>
      <c r="F33" s="61">
        <f t="shared" si="0"/>
        <v>5.5257712103663561</v>
      </c>
      <c r="G33" s="58">
        <v>0.60000100000000001</v>
      </c>
      <c r="H33" s="59">
        <v>1.1127232594269447</v>
      </c>
      <c r="I33" s="60">
        <v>12.792708334966351</v>
      </c>
      <c r="J33" s="59">
        <f t="shared" si="1"/>
        <v>1.0069893750470087</v>
      </c>
      <c r="K33" s="61">
        <f t="shared" si="1"/>
        <v>11.577111615354164</v>
      </c>
      <c r="L33" s="58">
        <v>0.48000100000000001</v>
      </c>
      <c r="M33" s="59">
        <v>2.6728501800498217</v>
      </c>
      <c r="N33" s="68">
        <v>280.31335096468138</v>
      </c>
      <c r="O33" s="59">
        <f t="shared" si="2"/>
        <v>1.46217187092441</v>
      </c>
      <c r="P33" s="61">
        <f t="shared" si="2"/>
        <v>153.3442838975281</v>
      </c>
      <c r="Q33" s="58">
        <v>0.24000100000000002</v>
      </c>
      <c r="R33" s="67">
        <v>3.2970601007401092</v>
      </c>
      <c r="S33" s="68">
        <v>507.96467668633085</v>
      </c>
      <c r="T33" s="59">
        <f t="shared" si="3"/>
        <v>2.5778421428773335</v>
      </c>
      <c r="U33" s="61">
        <f t="shared" si="3"/>
        <v>397.15768310111872</v>
      </c>
      <c r="V33" s="58">
        <v>0.24000100000000002</v>
      </c>
      <c r="W33" s="67">
        <v>1.269720119332977</v>
      </c>
      <c r="X33" s="68">
        <v>1318.8081125103665</v>
      </c>
      <c r="Y33" s="59">
        <f t="shared" si="4"/>
        <v>1.5831921687443602</v>
      </c>
      <c r="Z33" s="61">
        <f t="shared" si="4"/>
        <v>1644.3991427810054</v>
      </c>
    </row>
    <row r="34" spans="2:26" x14ac:dyDescent="0.25">
      <c r="B34" s="58">
        <v>0.75000100000000003</v>
      </c>
      <c r="C34" s="59">
        <v>0.78555807606144734</v>
      </c>
      <c r="D34" s="60">
        <v>5.0166254101483201</v>
      </c>
      <c r="E34" s="59">
        <f t="shared" si="0"/>
        <v>1.186643619428168</v>
      </c>
      <c r="F34" s="61">
        <f t="shared" si="0"/>
        <v>7.5779840032451959</v>
      </c>
      <c r="G34" s="58">
        <v>0.62500100000000003</v>
      </c>
      <c r="H34" s="59">
        <v>1.1734868211682781</v>
      </c>
      <c r="I34" s="60">
        <v>15.050189769533095</v>
      </c>
      <c r="J34" s="59">
        <f t="shared" si="1"/>
        <v>1.0619790236816997</v>
      </c>
      <c r="K34" s="61">
        <f t="shared" si="1"/>
        <v>13.620081239396466</v>
      </c>
      <c r="L34" s="58">
        <v>0.50000100000000003</v>
      </c>
      <c r="M34" s="59">
        <v>2.7750187731529019</v>
      </c>
      <c r="N34" s="68">
        <v>298.49861807646903</v>
      </c>
      <c r="O34" s="59">
        <f t="shared" si="2"/>
        <v>1.5180627861886771</v>
      </c>
      <c r="P34" s="61">
        <f t="shared" si="2"/>
        <v>163.29246065452352</v>
      </c>
      <c r="Q34" s="58">
        <v>0.25000100000000003</v>
      </c>
      <c r="R34" s="67">
        <v>3.347350516320494</v>
      </c>
      <c r="S34" s="68">
        <v>602.65348130288032</v>
      </c>
      <c r="T34" s="59">
        <f t="shared" si="3"/>
        <v>2.6171622488823254</v>
      </c>
      <c r="U34" s="61">
        <f t="shared" si="3"/>
        <v>471.19115035408942</v>
      </c>
      <c r="V34" s="58">
        <v>0.25000100000000003</v>
      </c>
      <c r="W34" s="67">
        <v>1.0203317557091549</v>
      </c>
      <c r="X34" s="68">
        <v>1178.3112471173999</v>
      </c>
      <c r="Y34" s="59">
        <f t="shared" si="4"/>
        <v>1.2722341093630358</v>
      </c>
      <c r="Z34" s="61">
        <f t="shared" si="4"/>
        <v>1469.2160188496257</v>
      </c>
    </row>
    <row r="35" spans="2:26" x14ac:dyDescent="0.25">
      <c r="B35" s="58">
        <v>0.78000100000000006</v>
      </c>
      <c r="C35" s="59">
        <v>0.81375652749189098</v>
      </c>
      <c r="D35" s="60">
        <v>4.2851387175310673</v>
      </c>
      <c r="E35" s="59">
        <f t="shared" si="0"/>
        <v>1.2292394675104092</v>
      </c>
      <c r="F35" s="61">
        <f t="shared" si="0"/>
        <v>6.4730192107720042</v>
      </c>
      <c r="G35" s="58">
        <v>0.65000100000000005</v>
      </c>
      <c r="H35" s="59">
        <v>1.2006135959954789</v>
      </c>
      <c r="I35" s="60">
        <v>18.812658827144336</v>
      </c>
      <c r="J35" s="59">
        <f t="shared" si="1"/>
        <v>1.0865281411723791</v>
      </c>
      <c r="K35" s="61">
        <f t="shared" si="1"/>
        <v>17.025030612800304</v>
      </c>
      <c r="L35" s="58">
        <v>0.52000100000000005</v>
      </c>
      <c r="M35" s="59">
        <v>2.8350806344149908</v>
      </c>
      <c r="N35" s="68">
        <v>345.8336142120998</v>
      </c>
      <c r="O35" s="59">
        <f t="shared" si="2"/>
        <v>1.5509193842532771</v>
      </c>
      <c r="P35" s="61">
        <f t="shared" si="2"/>
        <v>189.186878671827</v>
      </c>
      <c r="Q35" s="58">
        <v>0.26000100000000004</v>
      </c>
      <c r="R35" s="67">
        <v>3.4011510019925404</v>
      </c>
      <c r="S35" s="68">
        <v>669.12376798734556</v>
      </c>
      <c r="T35" s="59">
        <f t="shared" si="3"/>
        <v>2.6592267411982333</v>
      </c>
      <c r="U35" s="61">
        <f t="shared" si="3"/>
        <v>523.16166378994967</v>
      </c>
      <c r="V35" s="58">
        <v>0.26000100000000004</v>
      </c>
      <c r="W35" s="67">
        <v>0.78668963863052388</v>
      </c>
      <c r="X35" s="68">
        <v>1032.829110223099</v>
      </c>
      <c r="Y35" s="59">
        <f t="shared" si="4"/>
        <v>0.98090977385352096</v>
      </c>
      <c r="Z35" s="61">
        <f t="shared" si="4"/>
        <v>1287.8168456647118</v>
      </c>
    </row>
    <row r="36" spans="2:26" x14ac:dyDescent="0.25">
      <c r="B36" s="58">
        <v>0.81000099999999997</v>
      </c>
      <c r="C36" s="59">
        <v>0.83748077613465877</v>
      </c>
      <c r="D36" s="60">
        <v>6.2707817626854006</v>
      </c>
      <c r="E36" s="59">
        <f t="shared" si="0"/>
        <v>1.2650767011097563</v>
      </c>
      <c r="F36" s="61">
        <f t="shared" si="0"/>
        <v>9.4724800040564947</v>
      </c>
      <c r="G36" s="58">
        <v>0.67500100000000007</v>
      </c>
      <c r="H36" s="59">
        <v>1.2341622784258457</v>
      </c>
      <c r="I36" s="60">
        <v>20.066815179681409</v>
      </c>
      <c r="J36" s="59">
        <f t="shared" si="1"/>
        <v>1.1168889397518966</v>
      </c>
      <c r="K36" s="61">
        <f t="shared" si="1"/>
        <v>18.160013737268244</v>
      </c>
      <c r="L36" s="58">
        <v>0.54000100000000006</v>
      </c>
      <c r="M36" s="59">
        <v>2.8738368875601799</v>
      </c>
      <c r="N36" s="68">
        <v>390.9832429034347</v>
      </c>
      <c r="O36" s="59">
        <f t="shared" si="2"/>
        <v>1.5721208356456124</v>
      </c>
      <c r="P36" s="61">
        <f t="shared" si="2"/>
        <v>213.88580027540189</v>
      </c>
      <c r="Q36" s="58">
        <v>0.27000100000000005</v>
      </c>
      <c r="R36" s="67">
        <v>3.4722742087449188</v>
      </c>
      <c r="S36" s="68">
        <v>710.51092762106919</v>
      </c>
      <c r="T36" s="59">
        <f t="shared" si="3"/>
        <v>2.7148351905746044</v>
      </c>
      <c r="U36" s="61">
        <f t="shared" si="3"/>
        <v>555.52066272171169</v>
      </c>
      <c r="V36" s="58">
        <v>0.27000100000000005</v>
      </c>
      <c r="W36" s="67">
        <v>0.5861305984363806</v>
      </c>
      <c r="X36" s="68">
        <v>776.35413612926584</v>
      </c>
      <c r="Y36" s="59">
        <f t="shared" si="4"/>
        <v>0.73083615765134724</v>
      </c>
      <c r="Z36" s="61">
        <f t="shared" si="4"/>
        <v>968.02261362751335</v>
      </c>
    </row>
    <row r="37" spans="2:26" x14ac:dyDescent="0.25">
      <c r="B37" s="58">
        <v>0.840001</v>
      </c>
      <c r="C37" s="59">
        <v>0.86457149396672406</v>
      </c>
      <c r="D37" s="60">
        <v>6.0619647299879755</v>
      </c>
      <c r="E37" s="59">
        <f t="shared" si="0"/>
        <v>1.3059992355992809</v>
      </c>
      <c r="F37" s="61">
        <f t="shared" si="0"/>
        <v>9.1570464199214126</v>
      </c>
      <c r="G37" s="58">
        <v>0.70000099999999998</v>
      </c>
      <c r="H37" s="59">
        <v>1.2591259470840079</v>
      </c>
      <c r="I37" s="60">
        <v>19.063490097651748</v>
      </c>
      <c r="J37" s="59">
        <f t="shared" si="1"/>
        <v>1.1394804950986497</v>
      </c>
      <c r="K37" s="61">
        <f t="shared" si="1"/>
        <v>17.252027237693891</v>
      </c>
      <c r="L37" s="58">
        <v>0.56000099999999997</v>
      </c>
      <c r="M37" s="59">
        <v>2.959447167879802</v>
      </c>
      <c r="N37" s="68">
        <v>432.99748071342685</v>
      </c>
      <c r="O37" s="59">
        <f t="shared" si="2"/>
        <v>1.6189535929320578</v>
      </c>
      <c r="P37" s="61">
        <f t="shared" si="2"/>
        <v>236.86951898983961</v>
      </c>
      <c r="Q37" s="58">
        <v>0.280001</v>
      </c>
      <c r="R37" s="67">
        <v>3.370585330446684</v>
      </c>
      <c r="S37" s="68">
        <v>737.47528920061654</v>
      </c>
      <c r="T37" s="59">
        <f t="shared" si="3"/>
        <v>2.6353286399114029</v>
      </c>
      <c r="U37" s="61">
        <f t="shared" si="3"/>
        <v>576.60304081361733</v>
      </c>
      <c r="V37" s="58">
        <v>0.280001</v>
      </c>
      <c r="W37" s="67">
        <v>0.42237038686020401</v>
      </c>
      <c r="X37" s="68">
        <v>598.26393406900058</v>
      </c>
      <c r="Y37" s="59">
        <f t="shared" si="4"/>
        <v>0.52664636765611461</v>
      </c>
      <c r="Z37" s="61">
        <f t="shared" si="4"/>
        <v>745.96500507356666</v>
      </c>
    </row>
    <row r="38" spans="2:26" x14ac:dyDescent="0.25">
      <c r="B38" s="58">
        <v>0.87000100000000002</v>
      </c>
      <c r="C38" s="59">
        <v>0.8927486247391746</v>
      </c>
      <c r="D38" s="60">
        <v>7.8384772033567494</v>
      </c>
      <c r="E38" s="59">
        <f t="shared" si="0"/>
        <v>1.3485628772495084</v>
      </c>
      <c r="F38" s="61">
        <f t="shared" si="0"/>
        <v>11.840600005070618</v>
      </c>
      <c r="G38" s="58">
        <v>0.72500100000000001</v>
      </c>
      <c r="H38" s="59">
        <v>1.3114744332389057</v>
      </c>
      <c r="I38" s="60">
        <v>23.829597776380787</v>
      </c>
      <c r="J38" s="59">
        <f t="shared" si="1"/>
        <v>1.1868546907139419</v>
      </c>
      <c r="K38" s="61">
        <f t="shared" si="1"/>
        <v>21.5652468564532</v>
      </c>
      <c r="L38" s="58">
        <v>0.58000099999999999</v>
      </c>
      <c r="M38" s="59">
        <v>2.9073959167804553</v>
      </c>
      <c r="N38" s="68">
        <v>472.84829881529259</v>
      </c>
      <c r="O38" s="59">
        <f t="shared" si="2"/>
        <v>1.5904791667289142</v>
      </c>
      <c r="P38" s="61">
        <f t="shared" si="2"/>
        <v>258.66974771077275</v>
      </c>
      <c r="Q38" s="58">
        <v>0.29000100000000001</v>
      </c>
      <c r="R38" s="67">
        <v>3.4045604260369124</v>
      </c>
      <c r="S38" s="68">
        <v>845.33273551880529</v>
      </c>
      <c r="T38" s="59">
        <f t="shared" si="3"/>
        <v>2.6618924363072032</v>
      </c>
      <c r="U38" s="61">
        <f t="shared" si="3"/>
        <v>660.93255318123954</v>
      </c>
      <c r="V38" s="58">
        <v>0.29000100000000001</v>
      </c>
      <c r="W38" s="67">
        <v>0.32120395874452679</v>
      </c>
      <c r="X38" s="68">
        <v>507.96467668633085</v>
      </c>
      <c r="Y38" s="59">
        <f t="shared" si="4"/>
        <v>0.40050368920763935</v>
      </c>
      <c r="Z38" s="61">
        <f t="shared" si="4"/>
        <v>633.37241482086131</v>
      </c>
    </row>
    <row r="39" spans="2:26" x14ac:dyDescent="0.25">
      <c r="B39" s="58">
        <v>0.90000100000000005</v>
      </c>
      <c r="C39" s="59">
        <v>0.92148448216668055</v>
      </c>
      <c r="D39" s="60">
        <v>7.5249381152224792</v>
      </c>
      <c r="E39" s="59">
        <f t="shared" si="0"/>
        <v>1.3919705168680974</v>
      </c>
      <c r="F39" s="61">
        <f t="shared" si="0"/>
        <v>11.366976004867793</v>
      </c>
      <c r="G39" s="58">
        <v>0.75000100000000003</v>
      </c>
      <c r="H39" s="59">
        <v>1.3385889800416693</v>
      </c>
      <c r="I39" s="60">
        <v>29.097054457036521</v>
      </c>
      <c r="J39" s="59">
        <f t="shared" si="1"/>
        <v>1.2113927421191577</v>
      </c>
      <c r="K39" s="61">
        <f t="shared" si="1"/>
        <v>26.332175979218572</v>
      </c>
      <c r="L39" s="58">
        <v>0.60000100000000001</v>
      </c>
      <c r="M39" s="59">
        <v>2.9283039573336009</v>
      </c>
      <c r="N39" s="68">
        <v>540.88628094042917</v>
      </c>
      <c r="O39" s="59">
        <f t="shared" si="2"/>
        <v>1.6019168256748362</v>
      </c>
      <c r="P39" s="61">
        <f t="shared" si="2"/>
        <v>295.88965040504877</v>
      </c>
      <c r="Q39" s="58">
        <v>0.30000100000000002</v>
      </c>
      <c r="R39" s="67">
        <v>3.3640649715698436</v>
      </c>
      <c r="S39" s="68">
        <v>884.21158244745482</v>
      </c>
      <c r="T39" s="59">
        <f t="shared" si="3"/>
        <v>2.6302306267160622</v>
      </c>
      <c r="U39" s="61">
        <f t="shared" si="3"/>
        <v>691.33040066259173</v>
      </c>
      <c r="V39" s="58">
        <v>0.30000100000000002</v>
      </c>
      <c r="W39" s="67">
        <v>0.21604598991344756</v>
      </c>
      <c r="X39" s="68">
        <v>374.99274940858692</v>
      </c>
      <c r="Y39" s="59">
        <f t="shared" si="4"/>
        <v>0.26938402732350064</v>
      </c>
      <c r="Z39" s="61">
        <f t="shared" si="4"/>
        <v>467.57200674387389</v>
      </c>
    </row>
    <row r="40" spans="2:26" x14ac:dyDescent="0.25">
      <c r="B40" s="58">
        <v>0.93000099999999997</v>
      </c>
      <c r="C40" s="59">
        <v>0.95433271827415556</v>
      </c>
      <c r="D40" s="60">
        <v>8.7790944677595597</v>
      </c>
      <c r="E40" s="59">
        <f t="shared" si="0"/>
        <v>1.4415902088733465</v>
      </c>
      <c r="F40" s="61">
        <f t="shared" si="0"/>
        <v>13.261472005679092</v>
      </c>
      <c r="G40" s="58">
        <v>0.77500100000000005</v>
      </c>
      <c r="H40" s="59">
        <v>1.4250345284920809</v>
      </c>
      <c r="I40" s="60">
        <v>28.846223186529109</v>
      </c>
      <c r="J40" s="59">
        <f t="shared" si="1"/>
        <v>1.2896240076851411</v>
      </c>
      <c r="K40" s="61">
        <f t="shared" si="1"/>
        <v>26.105179354324985</v>
      </c>
      <c r="L40" s="58">
        <v>0.62000100000000002</v>
      </c>
      <c r="M40" s="59">
        <v>2.9508599593339802</v>
      </c>
      <c r="N40" s="68">
        <v>610.49195850623721</v>
      </c>
      <c r="O40" s="59">
        <f t="shared" si="2"/>
        <v>1.6142559952592888</v>
      </c>
      <c r="P40" s="61">
        <f t="shared" si="2"/>
        <v>333.9671545438934</v>
      </c>
      <c r="Q40" s="58">
        <v>0.31000100000000003</v>
      </c>
      <c r="R40" s="67">
        <v>3.3102359538407757</v>
      </c>
      <c r="S40" s="68">
        <v>881.7032697423806</v>
      </c>
      <c r="T40" s="59">
        <f t="shared" si="3"/>
        <v>2.5881438263024048</v>
      </c>
      <c r="U40" s="61">
        <f t="shared" si="3"/>
        <v>689.3692492121819</v>
      </c>
      <c r="V40" s="58">
        <v>0.31000100000000003</v>
      </c>
      <c r="W40" s="67">
        <v>0.14362733371062536</v>
      </c>
      <c r="X40" s="68">
        <v>267.14157387216079</v>
      </c>
      <c r="Y40" s="59">
        <f t="shared" si="4"/>
        <v>0.17908645101075479</v>
      </c>
      <c r="Z40" s="61">
        <f t="shared" si="4"/>
        <v>333.09423176079895</v>
      </c>
    </row>
    <row r="41" spans="2:26" x14ac:dyDescent="0.25">
      <c r="B41" s="58">
        <v>0.96000099999999999</v>
      </c>
      <c r="C41" s="59">
        <v>0.96652249094263942</v>
      </c>
      <c r="D41" s="60">
        <v>10.869459568350738</v>
      </c>
      <c r="E41" s="59">
        <f t="shared" si="0"/>
        <v>1.4600037627532316</v>
      </c>
      <c r="F41" s="61">
        <f t="shared" si="0"/>
        <v>16.419123215031323</v>
      </c>
      <c r="G41" s="58">
        <v>0.80000100000000007</v>
      </c>
      <c r="H41" s="59">
        <v>1.4732308165028167</v>
      </c>
      <c r="I41" s="60">
        <v>27.842898104499447</v>
      </c>
      <c r="J41" s="59">
        <f t="shared" si="1"/>
        <v>1.3332405579211011</v>
      </c>
      <c r="K41" s="61">
        <f t="shared" si="1"/>
        <v>25.197192854750632</v>
      </c>
      <c r="L41" s="58">
        <v>0.64000100000000004</v>
      </c>
      <c r="M41" s="59">
        <v>2.8494557745277711</v>
      </c>
      <c r="N41" s="68">
        <v>643.72710184846972</v>
      </c>
      <c r="O41" s="59">
        <f t="shared" si="2"/>
        <v>1.5587832464593931</v>
      </c>
      <c r="P41" s="61">
        <f t="shared" si="2"/>
        <v>352.14830516874707</v>
      </c>
      <c r="Q41" s="58">
        <v>0.32000100000000004</v>
      </c>
      <c r="R41" s="67">
        <v>3.2881314481273094</v>
      </c>
      <c r="S41" s="68">
        <v>966.3588235386336</v>
      </c>
      <c r="T41" s="59">
        <f t="shared" si="3"/>
        <v>2.5708611791456679</v>
      </c>
      <c r="U41" s="61">
        <f t="shared" si="3"/>
        <v>755.55811066351339</v>
      </c>
      <c r="V41" s="58">
        <v>0.32000100000000004</v>
      </c>
      <c r="W41" s="67">
        <v>9.2754613335758046E-2</v>
      </c>
      <c r="X41" s="68">
        <v>190.00782280024899</v>
      </c>
      <c r="Y41" s="59">
        <f t="shared" si="4"/>
        <v>0.11565413134134418</v>
      </c>
      <c r="Z41" s="61">
        <f t="shared" si="4"/>
        <v>236.91748478834035</v>
      </c>
    </row>
    <row r="42" spans="2:26" x14ac:dyDescent="0.25">
      <c r="B42" s="58">
        <v>0.99000100000000002</v>
      </c>
      <c r="C42" s="59">
        <v>1.0095554172499801</v>
      </c>
      <c r="D42" s="60">
        <v>11.600946260967991</v>
      </c>
      <c r="E42" s="59">
        <f t="shared" si="0"/>
        <v>1.5250081831570694</v>
      </c>
      <c r="F42" s="61">
        <f t="shared" si="0"/>
        <v>17.524088007504517</v>
      </c>
      <c r="G42" s="58">
        <v>0.82500099999999998</v>
      </c>
      <c r="H42" s="59">
        <v>1.4750204976178869</v>
      </c>
      <c r="I42" s="60">
        <v>41.888822174738472</v>
      </c>
      <c r="J42" s="59">
        <f t="shared" si="1"/>
        <v>1.3348601788397167</v>
      </c>
      <c r="K42" s="61">
        <f t="shared" si="1"/>
        <v>37.908436357229384</v>
      </c>
      <c r="L42" s="58">
        <v>0.66000100000000006</v>
      </c>
      <c r="M42" s="59">
        <v>2.8426595012533729</v>
      </c>
      <c r="N42" s="68">
        <v>712.70570123800906</v>
      </c>
      <c r="O42" s="59">
        <f t="shared" si="2"/>
        <v>1.5550653726768997</v>
      </c>
      <c r="P42" s="61">
        <f t="shared" si="2"/>
        <v>389.88276872976422</v>
      </c>
      <c r="Q42" s="58">
        <v>0.33000100000000004</v>
      </c>
      <c r="R42" s="67">
        <v>3.1339131716203226</v>
      </c>
      <c r="S42" s="68">
        <v>981.40869976907845</v>
      </c>
      <c r="T42" s="59">
        <f t="shared" si="3"/>
        <v>2.4502839496640521</v>
      </c>
      <c r="U42" s="61">
        <f t="shared" si="3"/>
        <v>767.32501936597225</v>
      </c>
      <c r="V42" s="58">
        <v>0.33000100000000004</v>
      </c>
      <c r="W42" s="67">
        <v>5.8353104585665935E-2</v>
      </c>
      <c r="X42" s="68">
        <v>126.04584882085787</v>
      </c>
      <c r="Y42" s="59">
        <f t="shared" si="4"/>
        <v>7.2759482027014877E-2</v>
      </c>
      <c r="Z42" s="61">
        <f t="shared" si="4"/>
        <v>157.16440002600729</v>
      </c>
    </row>
    <row r="43" spans="2:26" x14ac:dyDescent="0.25">
      <c r="B43" s="58">
        <v>1.02</v>
      </c>
      <c r="C43" s="59">
        <v>1.0730972488512711</v>
      </c>
      <c r="D43" s="60">
        <v>11.914485349102259</v>
      </c>
      <c r="E43" s="59">
        <f t="shared" si="0"/>
        <v>1.6209928230381738</v>
      </c>
      <c r="F43" s="61">
        <f t="shared" si="0"/>
        <v>17.997712007707339</v>
      </c>
      <c r="G43" s="58">
        <v>0.85000100000000001</v>
      </c>
      <c r="H43" s="59">
        <v>1.5750764643451187</v>
      </c>
      <c r="I43" s="60">
        <v>41.888822174738472</v>
      </c>
      <c r="J43" s="59">
        <f t="shared" si="1"/>
        <v>1.4254085650182069</v>
      </c>
      <c r="K43" s="61">
        <f t="shared" si="1"/>
        <v>37.908436357229384</v>
      </c>
      <c r="L43" s="58">
        <v>0.68000099999999997</v>
      </c>
      <c r="M43" s="59">
        <v>2.6970974118915971</v>
      </c>
      <c r="N43" s="68">
        <v>752.21162634292705</v>
      </c>
      <c r="O43" s="59">
        <f t="shared" si="2"/>
        <v>1.4754362209472631</v>
      </c>
      <c r="P43" s="61">
        <f t="shared" si="2"/>
        <v>411.49432513289224</v>
      </c>
      <c r="Q43" s="58">
        <v>0.340001</v>
      </c>
      <c r="R43" s="67">
        <v>3.0984854494347673</v>
      </c>
      <c r="S43" s="68">
        <v>1045.9977519247382</v>
      </c>
      <c r="T43" s="59">
        <f t="shared" si="3"/>
        <v>2.4225844014345328</v>
      </c>
      <c r="U43" s="61">
        <f t="shared" si="3"/>
        <v>817.82466921402522</v>
      </c>
      <c r="V43" s="58">
        <v>0.340001</v>
      </c>
      <c r="W43" s="67">
        <v>3.409602134574112E-2</v>
      </c>
      <c r="X43" s="68">
        <v>82.150376482060082</v>
      </c>
      <c r="Y43" s="59">
        <f t="shared" si="4"/>
        <v>4.2513742326360494E-2</v>
      </c>
      <c r="Z43" s="61">
        <f t="shared" si="4"/>
        <v>102.43189087538663</v>
      </c>
    </row>
    <row r="44" spans="2:26" x14ac:dyDescent="0.25">
      <c r="B44" s="58">
        <v>1.05</v>
      </c>
      <c r="C44" s="59">
        <v>1.0943188284925511</v>
      </c>
      <c r="D44" s="60">
        <v>13.16864170163934</v>
      </c>
      <c r="E44" s="59">
        <f t="shared" si="0"/>
        <v>1.6530495898679018</v>
      </c>
      <c r="F44" s="61">
        <f t="shared" si="0"/>
        <v>19.892208008518637</v>
      </c>
      <c r="G44" s="58">
        <v>0.87500100000000003</v>
      </c>
      <c r="H44" s="59">
        <v>1.6416665229612513</v>
      </c>
      <c r="I44" s="60">
        <v>57.691192216705687</v>
      </c>
      <c r="J44" s="59">
        <f t="shared" si="1"/>
        <v>1.4856710615033948</v>
      </c>
      <c r="K44" s="61">
        <f t="shared" si="1"/>
        <v>52.209223725525511</v>
      </c>
      <c r="L44" s="58">
        <v>0.70000099999999998</v>
      </c>
      <c r="M44" s="59">
        <v>2.551019550729841</v>
      </c>
      <c r="N44" s="68">
        <v>767.26150257337213</v>
      </c>
      <c r="O44" s="59">
        <f t="shared" si="2"/>
        <v>1.3955249183423637</v>
      </c>
      <c r="P44" s="61">
        <f t="shared" si="2"/>
        <v>419.72729900075058</v>
      </c>
      <c r="Q44" s="58">
        <v>0.35000100000000001</v>
      </c>
      <c r="R44" s="67">
        <v>2.9649177978895684</v>
      </c>
      <c r="S44" s="68">
        <v>1100.5535532601011</v>
      </c>
      <c r="T44" s="59">
        <f t="shared" si="3"/>
        <v>2.3181530867002098</v>
      </c>
      <c r="U44" s="61">
        <f t="shared" si="3"/>
        <v>860.47971326043876</v>
      </c>
      <c r="V44" s="58">
        <v>0.35000100000000001</v>
      </c>
      <c r="W44" s="67">
        <v>1.8531511462205216E-2</v>
      </c>
      <c r="X44" s="68">
        <v>48.912097748946117</v>
      </c>
      <c r="Y44" s="59">
        <f t="shared" si="4"/>
        <v>2.3106622770829442E-2</v>
      </c>
      <c r="Z44" s="61">
        <f t="shared" si="4"/>
        <v>60.987653053548769</v>
      </c>
    </row>
    <row r="45" spans="2:26" x14ac:dyDescent="0.25">
      <c r="B45" s="58">
        <v>1.08</v>
      </c>
      <c r="C45" s="59">
        <v>1.1232023628305683</v>
      </c>
      <c r="D45" s="60">
        <v>18.707936771707487</v>
      </c>
      <c r="E45" s="59">
        <f t="shared" si="0"/>
        <v>1.6966803063905864</v>
      </c>
      <c r="F45" s="61">
        <f t="shared" si="0"/>
        <v>28.259723220101943</v>
      </c>
      <c r="G45" s="58">
        <v>0.90000100000000005</v>
      </c>
      <c r="H45" s="59">
        <v>1.699862199570765</v>
      </c>
      <c r="I45" s="60">
        <v>67.222780495987493</v>
      </c>
      <c r="J45" s="59">
        <f t="shared" si="1"/>
        <v>1.5383368321907376</v>
      </c>
      <c r="K45" s="61">
        <f t="shared" si="1"/>
        <v>60.835095471481893</v>
      </c>
      <c r="L45" s="58">
        <v>0.720001</v>
      </c>
      <c r="M45" s="59">
        <v>2.3546155305316527</v>
      </c>
      <c r="N45" s="68">
        <v>788.8956996546367</v>
      </c>
      <c r="O45" s="59">
        <f t="shared" si="2"/>
        <v>1.2880828941639237</v>
      </c>
      <c r="P45" s="61">
        <f t="shared" si="2"/>
        <v>431.56219893579686</v>
      </c>
      <c r="Q45" s="58">
        <v>0.36000100000000002</v>
      </c>
      <c r="R45" s="67">
        <v>2.8354907435422709</v>
      </c>
      <c r="S45" s="68">
        <v>1104.3160223177124</v>
      </c>
      <c r="T45" s="59">
        <f t="shared" si="3"/>
        <v>2.2169591427226512</v>
      </c>
      <c r="U45" s="61">
        <f t="shared" si="3"/>
        <v>863.42144043605356</v>
      </c>
      <c r="V45" s="58">
        <v>0.36000100000000002</v>
      </c>
      <c r="W45" s="67">
        <v>9.1322962505428155E-3</v>
      </c>
      <c r="X45" s="68">
        <v>28.846223186529109</v>
      </c>
      <c r="Y45" s="59">
        <f t="shared" si="4"/>
        <v>1.1386903055539669E-2</v>
      </c>
      <c r="Z45" s="61">
        <f t="shared" si="4"/>
        <v>35.967859334824318</v>
      </c>
    </row>
    <row r="46" spans="2:26" x14ac:dyDescent="0.25">
      <c r="B46" s="58">
        <v>1.1100000000000001</v>
      </c>
      <c r="C46" s="59">
        <v>1.1727402845994301</v>
      </c>
      <c r="D46" s="60">
        <v>17.558502474607256</v>
      </c>
      <c r="E46" s="59">
        <f t="shared" si="0"/>
        <v>1.7715110039266315</v>
      </c>
      <c r="F46" s="61">
        <f t="shared" si="0"/>
        <v>26.523417635358388</v>
      </c>
      <c r="G46" s="58">
        <v>0.92500100000000007</v>
      </c>
      <c r="H46" s="59">
        <v>1.7353717554583237</v>
      </c>
      <c r="I46" s="60">
        <v>71.988574635628396</v>
      </c>
      <c r="J46" s="59">
        <f t="shared" si="1"/>
        <v>1.5704721768853609</v>
      </c>
      <c r="K46" s="61">
        <f t="shared" si="1"/>
        <v>65.148031344460094</v>
      </c>
      <c r="L46" s="58">
        <v>0.74000100000000002</v>
      </c>
      <c r="M46" s="59">
        <v>2.2214862066316652</v>
      </c>
      <c r="N46" s="68">
        <v>821.81730390873508</v>
      </c>
      <c r="O46" s="59">
        <f t="shared" si="2"/>
        <v>1.2152550364505825</v>
      </c>
      <c r="P46" s="61">
        <f t="shared" si="2"/>
        <v>449.57182927173687</v>
      </c>
      <c r="Q46" s="58">
        <v>0.37000100000000002</v>
      </c>
      <c r="R46" s="67">
        <v>2.7345571809073506</v>
      </c>
      <c r="S46" s="68">
        <v>1089.8932242635358</v>
      </c>
      <c r="T46" s="59">
        <f t="shared" si="3"/>
        <v>2.1380431437899534</v>
      </c>
      <c r="U46" s="61">
        <f t="shared" si="3"/>
        <v>852.14481959619695</v>
      </c>
      <c r="V46" s="58">
        <v>0.37000100000000002</v>
      </c>
      <c r="W46" s="67">
        <v>5.1568589027072538E-3</v>
      </c>
      <c r="X46" s="68">
        <v>18.185580650875792</v>
      </c>
      <c r="Y46" s="59">
        <f t="shared" si="4"/>
        <v>6.429998631804555E-3</v>
      </c>
      <c r="Z46" s="61">
        <f t="shared" si="4"/>
        <v>22.675287594608218</v>
      </c>
    </row>
    <row r="47" spans="2:26" x14ac:dyDescent="0.25">
      <c r="B47" s="58">
        <v>1.1399999999999999</v>
      </c>
      <c r="C47" s="59">
        <v>1.2062137176486449</v>
      </c>
      <c r="D47" s="60">
        <v>21.738919136701476</v>
      </c>
      <c r="E47" s="59">
        <f t="shared" si="0"/>
        <v>1.8220751021882853</v>
      </c>
      <c r="F47" s="61">
        <f t="shared" si="0"/>
        <v>32.838246430062647</v>
      </c>
      <c r="G47" s="58">
        <v>0.95000099999999998</v>
      </c>
      <c r="H47" s="59">
        <v>1.8274951832557589</v>
      </c>
      <c r="I47" s="60">
        <v>74.998549881717381</v>
      </c>
      <c r="J47" s="59">
        <f t="shared" si="1"/>
        <v>1.6538417948015918</v>
      </c>
      <c r="K47" s="61">
        <f t="shared" si="1"/>
        <v>67.871990843183156</v>
      </c>
      <c r="L47" s="58">
        <v>0.76000100000000004</v>
      </c>
      <c r="M47" s="59">
        <v>1.9976904710768033</v>
      </c>
      <c r="N47" s="68">
        <v>817.42775667485523</v>
      </c>
      <c r="O47" s="59">
        <f t="shared" si="2"/>
        <v>1.0928284852717742</v>
      </c>
      <c r="P47" s="61">
        <f t="shared" si="2"/>
        <v>447.17054522694485</v>
      </c>
      <c r="Q47" s="58">
        <v>0.38000100000000003</v>
      </c>
      <c r="R47" s="67">
        <v>2.5573069500641976</v>
      </c>
      <c r="S47" s="68">
        <v>1140.0594783650192</v>
      </c>
      <c r="T47" s="59">
        <f t="shared" si="3"/>
        <v>1.999458131402813</v>
      </c>
      <c r="U47" s="61">
        <f t="shared" si="3"/>
        <v>891.36784860439354</v>
      </c>
      <c r="V47" s="58">
        <v>0.38000100000000003</v>
      </c>
      <c r="W47" s="67">
        <v>1.9037190438939049E-3</v>
      </c>
      <c r="X47" s="68">
        <v>7.5249381152224792</v>
      </c>
      <c r="Y47" s="59">
        <f t="shared" si="4"/>
        <v>2.3737145185709534E-3</v>
      </c>
      <c r="Z47" s="61">
        <f t="shared" si="4"/>
        <v>9.3827158543921172</v>
      </c>
    </row>
    <row r="48" spans="2:26" x14ac:dyDescent="0.25">
      <c r="B48" s="58">
        <v>1.17</v>
      </c>
      <c r="C48" s="59">
        <v>1.2963900677087661</v>
      </c>
      <c r="D48" s="60">
        <v>23.306614577372827</v>
      </c>
      <c r="E48" s="59">
        <f t="shared" si="0"/>
        <v>1.9582931536386192</v>
      </c>
      <c r="F48" s="61">
        <f t="shared" si="0"/>
        <v>35.206366431076773</v>
      </c>
      <c r="G48" s="58">
        <v>0.97500100000000001</v>
      </c>
      <c r="H48" s="59">
        <v>1.8922839598105599</v>
      </c>
      <c r="I48" s="60">
        <v>75.249381152224814</v>
      </c>
      <c r="J48" s="59">
        <f t="shared" si="1"/>
        <v>1.7124741717742624</v>
      </c>
      <c r="K48" s="61">
        <f t="shared" si="1"/>
        <v>68.098987468076757</v>
      </c>
      <c r="L48" s="58">
        <v>0.78000100000000006</v>
      </c>
      <c r="M48" s="59">
        <v>1.7563487746108588</v>
      </c>
      <c r="N48" s="68">
        <v>800.18310682747051</v>
      </c>
      <c r="O48" s="59">
        <f t="shared" si="2"/>
        <v>0.96080348720506492</v>
      </c>
      <c r="P48" s="61">
        <f t="shared" si="2"/>
        <v>437.73692933669059</v>
      </c>
      <c r="Q48" s="58">
        <v>0.39000100000000004</v>
      </c>
      <c r="R48" s="67">
        <v>2.461168654243203</v>
      </c>
      <c r="S48" s="68">
        <v>1195.8694360529194</v>
      </c>
      <c r="T48" s="59">
        <f t="shared" si="3"/>
        <v>1.9242913637554364</v>
      </c>
      <c r="U48" s="61">
        <f t="shared" si="3"/>
        <v>935.00346837601205</v>
      </c>
      <c r="V48" s="58">
        <v>0.39000100000000004</v>
      </c>
      <c r="W48" s="67">
        <v>9.3732980706372204E-4</v>
      </c>
      <c r="X48" s="68">
        <v>2.5083754128917866</v>
      </c>
      <c r="Y48" s="59">
        <f t="shared" si="4"/>
        <v>1.1687404078101272E-3</v>
      </c>
      <c r="Z48" s="61">
        <f t="shared" si="4"/>
        <v>3.1276501407628259</v>
      </c>
    </row>
    <row r="49" spans="2:26" x14ac:dyDescent="0.25">
      <c r="B49" s="58">
        <v>1.2</v>
      </c>
      <c r="C49" s="59">
        <v>1.3179540320342888</v>
      </c>
      <c r="D49" s="60">
        <v>25.605796710661426</v>
      </c>
      <c r="E49" s="59">
        <f t="shared" si="0"/>
        <v>1.9908671178765691</v>
      </c>
      <c r="F49" s="61">
        <f t="shared" si="0"/>
        <v>38.679451224564083</v>
      </c>
      <c r="G49" s="58">
        <v>1</v>
      </c>
      <c r="H49" s="59">
        <v>1.9376424055345922</v>
      </c>
      <c r="I49" s="60">
        <v>98.078162159280993</v>
      </c>
      <c r="J49" s="59">
        <f t="shared" si="1"/>
        <v>1.7535225389453324</v>
      </c>
      <c r="K49" s="61">
        <f t="shared" si="1"/>
        <v>88.758517791204525</v>
      </c>
      <c r="L49" s="58">
        <v>0.80000100000000007</v>
      </c>
      <c r="M49" s="59">
        <v>1.5194640362827434</v>
      </c>
      <c r="N49" s="68">
        <v>736.22113284807938</v>
      </c>
      <c r="O49" s="59">
        <f t="shared" si="2"/>
        <v>0.83121665004526435</v>
      </c>
      <c r="P49" s="61">
        <f t="shared" si="2"/>
        <v>402.74679039829283</v>
      </c>
      <c r="Q49" s="58">
        <v>0.400001</v>
      </c>
      <c r="R49" s="67">
        <v>2.2204220549665377</v>
      </c>
      <c r="S49" s="68">
        <v>1144.4490255988987</v>
      </c>
      <c r="T49" s="59">
        <f t="shared" si="3"/>
        <v>1.7360610281208271</v>
      </c>
      <c r="U49" s="61">
        <f t="shared" si="3"/>
        <v>894.79986364261049</v>
      </c>
      <c r="V49" s="58">
        <v>0.400001</v>
      </c>
      <c r="W49" s="67">
        <v>2.3749291009736957E-4</v>
      </c>
      <c r="X49" s="68">
        <v>1.8812658827144335</v>
      </c>
      <c r="Y49" s="59">
        <f t="shared" si="4"/>
        <v>2.9612582306405181E-4</v>
      </c>
      <c r="Z49" s="61">
        <f t="shared" si="4"/>
        <v>2.3457180582474231</v>
      </c>
    </row>
    <row r="50" spans="2:26" x14ac:dyDescent="0.25">
      <c r="B50" s="58">
        <v>1.23</v>
      </c>
      <c r="C50" s="59">
        <v>1.3636492187389773</v>
      </c>
      <c r="D50" s="60">
        <v>32.397993976914115</v>
      </c>
      <c r="E50" s="59">
        <f t="shared" si="0"/>
        <v>2.0598930796661286</v>
      </c>
      <c r="F50" s="61">
        <f t="shared" si="0"/>
        <v>48.939567940957872</v>
      </c>
      <c r="G50" s="58">
        <v>1.0249999999999999</v>
      </c>
      <c r="H50" s="59">
        <v>2.0322220985484711</v>
      </c>
      <c r="I50" s="60">
        <v>121.15463904596326</v>
      </c>
      <c r="J50" s="59">
        <f t="shared" si="1"/>
        <v>1.8391150213108336</v>
      </c>
      <c r="K50" s="61">
        <f t="shared" si="1"/>
        <v>109.64220728141471</v>
      </c>
      <c r="L50" s="58">
        <v>0.82000099999999998</v>
      </c>
      <c r="M50" s="59">
        <v>1.3108903099177118</v>
      </c>
      <c r="N50" s="68">
        <v>688.87673053980461</v>
      </c>
      <c r="O50" s="59">
        <f t="shared" si="2"/>
        <v>0.71711723737292765</v>
      </c>
      <c r="P50" s="61">
        <f t="shared" si="2"/>
        <v>376.84722677232196</v>
      </c>
      <c r="Q50" s="58">
        <v>0.410001</v>
      </c>
      <c r="R50" s="67">
        <v>2.0621378035646258</v>
      </c>
      <c r="S50" s="68">
        <v>1085.503677029656</v>
      </c>
      <c r="T50" s="59">
        <f t="shared" si="3"/>
        <v>1.612304772138097</v>
      </c>
      <c r="U50" s="61">
        <f t="shared" si="3"/>
        <v>848.71280455797978</v>
      </c>
      <c r="V50" s="58">
        <v>0.410001</v>
      </c>
      <c r="W50" s="67">
        <v>7.9644760213143885E-5</v>
      </c>
      <c r="X50" s="68">
        <v>0</v>
      </c>
      <c r="Y50" s="59">
        <f t="shared" si="4"/>
        <v>9.930768106377042E-5</v>
      </c>
      <c r="Z50" s="61">
        <f t="shared" si="4"/>
        <v>0</v>
      </c>
    </row>
    <row r="51" spans="2:26" x14ac:dyDescent="0.25">
      <c r="B51" s="58">
        <v>1.26</v>
      </c>
      <c r="C51" s="59">
        <v>1.4157496954751607</v>
      </c>
      <c r="D51" s="60">
        <v>36.787541210793897</v>
      </c>
      <c r="E51" s="59">
        <f t="shared" si="0"/>
        <v>2.1385947061558319</v>
      </c>
      <c r="F51" s="61">
        <f t="shared" si="0"/>
        <v>55.57030394379742</v>
      </c>
      <c r="G51" s="58">
        <v>1.05</v>
      </c>
      <c r="H51" s="59">
        <v>2.0936152467787781</v>
      </c>
      <c r="I51" s="60">
        <v>131.43872113676736</v>
      </c>
      <c r="J51" s="59">
        <f t="shared" si="1"/>
        <v>1.8946744314740074</v>
      </c>
      <c r="K51" s="61">
        <f t="shared" si="1"/>
        <v>118.94906890205191</v>
      </c>
      <c r="L51" s="58">
        <v>0.840001</v>
      </c>
      <c r="M51" s="59">
        <v>1.0912486537415402</v>
      </c>
      <c r="N51" s="68">
        <v>648.11664908234957</v>
      </c>
      <c r="O51" s="59">
        <f t="shared" si="2"/>
        <v>0.5969631585019366</v>
      </c>
      <c r="P51" s="61">
        <f t="shared" si="2"/>
        <v>354.54958921353915</v>
      </c>
      <c r="Q51" s="58">
        <v>0.42000100000000001</v>
      </c>
      <c r="R51" s="67">
        <v>1.8423976961147803</v>
      </c>
      <c r="S51" s="68">
        <v>1076.7245825618966</v>
      </c>
      <c r="T51" s="59">
        <f t="shared" si="3"/>
        <v>1.4404985896128073</v>
      </c>
      <c r="U51" s="61">
        <f t="shared" si="3"/>
        <v>841.84877448154543</v>
      </c>
      <c r="V51" s="58">
        <v>0.42000100000000001</v>
      </c>
      <c r="W51" s="67">
        <v>7.0374005101280971E-5</v>
      </c>
      <c r="X51" s="68">
        <v>0.62707817626854001</v>
      </c>
      <c r="Y51" s="59">
        <f t="shared" si="4"/>
        <v>8.7748136036509925E-5</v>
      </c>
      <c r="Z51" s="61">
        <f t="shared" si="4"/>
        <v>0.78189298786600991</v>
      </c>
    </row>
    <row r="52" spans="2:26" x14ac:dyDescent="0.25">
      <c r="B52" s="58">
        <v>1.29</v>
      </c>
      <c r="C52" s="59">
        <v>1.4901042360698504</v>
      </c>
      <c r="D52" s="60">
        <v>44.836089603200612</v>
      </c>
      <c r="E52" s="59">
        <f t="shared" si="0"/>
        <v>2.2509127433079308</v>
      </c>
      <c r="F52" s="61">
        <f t="shared" si="0"/>
        <v>67.728232029003934</v>
      </c>
      <c r="G52" s="58">
        <v>1.075</v>
      </c>
      <c r="H52" s="59">
        <v>2.1649011803178966</v>
      </c>
      <c r="I52" s="60">
        <v>143.47862212112329</v>
      </c>
      <c r="J52" s="59">
        <f t="shared" si="1"/>
        <v>1.9591865885229833</v>
      </c>
      <c r="K52" s="61">
        <f t="shared" si="1"/>
        <v>129.84490689694417</v>
      </c>
      <c r="L52" s="58">
        <v>0.86000100000000002</v>
      </c>
      <c r="M52" s="59">
        <v>0.86110375165195907</v>
      </c>
      <c r="N52" s="68">
        <v>563.46109528609668</v>
      </c>
      <c r="O52" s="59">
        <f t="shared" si="2"/>
        <v>0.47106332147262525</v>
      </c>
      <c r="P52" s="61">
        <f t="shared" si="2"/>
        <v>308.23911120683624</v>
      </c>
      <c r="Q52" s="58">
        <v>0.43000100000000002</v>
      </c>
      <c r="R52" s="67">
        <v>1.6597370347667817</v>
      </c>
      <c r="S52" s="68">
        <v>1022.7958594028021</v>
      </c>
      <c r="T52" s="59">
        <f t="shared" si="3"/>
        <v>1.297683373547132</v>
      </c>
      <c r="U52" s="61">
        <f t="shared" si="3"/>
        <v>799.68401829773427</v>
      </c>
      <c r="V52" s="58">
        <v>0.43000100000000002</v>
      </c>
      <c r="W52" s="67">
        <v>2.5185246731746928E-5</v>
      </c>
      <c r="X52" s="68">
        <v>0</v>
      </c>
      <c r="Y52" s="59">
        <f t="shared" si="4"/>
        <v>3.140305078771437E-5</v>
      </c>
      <c r="Z52" s="61">
        <f t="shared" si="4"/>
        <v>0</v>
      </c>
    </row>
    <row r="53" spans="2:26" x14ac:dyDescent="0.25">
      <c r="B53" s="58">
        <v>1.32</v>
      </c>
      <c r="C53" s="59">
        <v>1.5405040767919935</v>
      </c>
      <c r="D53" s="60">
        <v>47.868012585458999</v>
      </c>
      <c r="E53" s="59">
        <f t="shared" si="0"/>
        <v>2.3270454332205337</v>
      </c>
      <c r="F53" s="61">
        <f t="shared" si="0"/>
        <v>72.308176110965249</v>
      </c>
      <c r="G53" s="58">
        <v>1.1000000000000001</v>
      </c>
      <c r="H53" s="59">
        <v>2.2469427587363744</v>
      </c>
      <c r="I53" s="60">
        <v>161.78930486816466</v>
      </c>
      <c r="J53" s="59">
        <f t="shared" si="1"/>
        <v>2.0334323608473976</v>
      </c>
      <c r="K53" s="61">
        <f t="shared" si="1"/>
        <v>146.41566051417615</v>
      </c>
      <c r="L53" s="58">
        <v>0.88000100000000003</v>
      </c>
      <c r="M53" s="59">
        <v>0.6763423784134609</v>
      </c>
      <c r="N53" s="68">
        <v>478.80554148984368</v>
      </c>
      <c r="O53" s="59">
        <f t="shared" si="2"/>
        <v>0.36999036018241843</v>
      </c>
      <c r="P53" s="61">
        <f t="shared" si="2"/>
        <v>261.92863320013328</v>
      </c>
      <c r="Q53" s="58">
        <v>0.44000100000000003</v>
      </c>
      <c r="R53" s="67">
        <v>1.5199785539263715</v>
      </c>
      <c r="S53" s="68">
        <v>981.40869976907845</v>
      </c>
      <c r="T53" s="59">
        <f t="shared" si="3"/>
        <v>1.1884116918892662</v>
      </c>
      <c r="U53" s="61">
        <f t="shared" si="3"/>
        <v>767.32501936597225</v>
      </c>
      <c r="V53" s="58">
        <v>0.44000100000000003</v>
      </c>
      <c r="W53" s="67">
        <v>0</v>
      </c>
      <c r="X53" s="68">
        <v>0</v>
      </c>
      <c r="Y53" s="59">
        <f t="shared" si="4"/>
        <v>0</v>
      </c>
      <c r="Z53" s="61">
        <f t="shared" si="4"/>
        <v>0</v>
      </c>
    </row>
    <row r="54" spans="2:26" x14ac:dyDescent="0.25">
      <c r="B54" s="58">
        <v>1.35</v>
      </c>
      <c r="C54" s="59">
        <v>1.6398859344797372</v>
      </c>
      <c r="D54" s="60">
        <v>56.333567965084299</v>
      </c>
      <c r="E54" s="59">
        <f t="shared" si="0"/>
        <v>2.4771690853168233</v>
      </c>
      <c r="F54" s="61">
        <f t="shared" si="0"/>
        <v>85.096024116441527</v>
      </c>
      <c r="G54" s="58">
        <v>1.125</v>
      </c>
      <c r="H54" s="59">
        <v>2.3128847320573338</v>
      </c>
      <c r="I54" s="60">
        <v>188.12658827144335</v>
      </c>
      <c r="J54" s="59">
        <f t="shared" si="1"/>
        <v>2.0931083548030172</v>
      </c>
      <c r="K54" s="61">
        <f t="shared" si="1"/>
        <v>170.25030612800305</v>
      </c>
      <c r="L54" s="58">
        <v>0.90000100000000005</v>
      </c>
      <c r="M54" s="59">
        <v>0.50450662272938918</v>
      </c>
      <c r="N54" s="68">
        <v>392.55093834410599</v>
      </c>
      <c r="O54" s="59">
        <f t="shared" si="2"/>
        <v>0.27598830565065052</v>
      </c>
      <c r="P54" s="61">
        <f t="shared" si="2"/>
        <v>214.74340171997042</v>
      </c>
      <c r="Q54" s="58">
        <v>0.45000100000000004</v>
      </c>
      <c r="R54" s="67">
        <v>1.3511471611387114</v>
      </c>
      <c r="S54" s="68">
        <v>950.05479095565158</v>
      </c>
      <c r="T54" s="59">
        <f t="shared" si="3"/>
        <v>1.0564090392014944</v>
      </c>
      <c r="U54" s="61">
        <f t="shared" si="3"/>
        <v>742.81062623584955</v>
      </c>
      <c r="V54" s="58">
        <v>0.45000100000000004</v>
      </c>
      <c r="W54" s="67">
        <v>0</v>
      </c>
      <c r="X54" s="68">
        <v>0</v>
      </c>
      <c r="Y54" s="59">
        <f t="shared" si="4"/>
        <v>0</v>
      </c>
      <c r="Z54" s="61">
        <f t="shared" si="4"/>
        <v>0</v>
      </c>
    </row>
    <row r="55" spans="2:26" x14ac:dyDescent="0.25">
      <c r="B55" s="58">
        <v>1.38</v>
      </c>
      <c r="C55" s="59">
        <v>1.6716806792510805</v>
      </c>
      <c r="D55" s="60">
        <v>61.140122186182651</v>
      </c>
      <c r="E55" s="59">
        <f t="shared" si="0"/>
        <v>2.5251974006813902</v>
      </c>
      <c r="F55" s="61">
        <f t="shared" si="0"/>
        <v>92.356680039550824</v>
      </c>
      <c r="G55" s="58">
        <v>1.1499999999999999</v>
      </c>
      <c r="H55" s="59">
        <v>2.3345468341174422</v>
      </c>
      <c r="I55" s="60">
        <v>202.67480196087345</v>
      </c>
      <c r="J55" s="59">
        <f t="shared" si="1"/>
        <v>2.1127120670746082</v>
      </c>
      <c r="K55" s="61">
        <f t="shared" si="1"/>
        <v>183.41611037183117</v>
      </c>
      <c r="L55" s="58">
        <v>0.92000100000000007</v>
      </c>
      <c r="M55" s="59">
        <v>0.35972245519918356</v>
      </c>
      <c r="N55" s="68">
        <v>308.84540798489996</v>
      </c>
      <c r="O55" s="59">
        <f t="shared" si="2"/>
        <v>0.19678471290983782</v>
      </c>
      <c r="P55" s="61">
        <f t="shared" si="2"/>
        <v>168.95263018867612</v>
      </c>
      <c r="Q55" s="58">
        <v>0.46000100000000005</v>
      </c>
      <c r="R55" s="67">
        <v>1.1515431610070248</v>
      </c>
      <c r="S55" s="68">
        <v>792.03109053597939</v>
      </c>
      <c r="T55" s="59">
        <f t="shared" si="3"/>
        <v>0.90034649023223212</v>
      </c>
      <c r="U55" s="61">
        <f t="shared" si="3"/>
        <v>619.25808486003086</v>
      </c>
      <c r="V55" s="58">
        <v>0.46000100000000005</v>
      </c>
      <c r="W55" s="67">
        <v>0</v>
      </c>
      <c r="X55" s="68">
        <v>0</v>
      </c>
      <c r="Y55" s="59">
        <f t="shared" si="4"/>
        <v>0</v>
      </c>
      <c r="Z55" s="61">
        <f t="shared" si="4"/>
        <v>0</v>
      </c>
    </row>
    <row r="56" spans="2:26" x14ac:dyDescent="0.25">
      <c r="B56" s="58">
        <v>1.41</v>
      </c>
      <c r="C56" s="59">
        <v>1.7541677967137967</v>
      </c>
      <c r="D56" s="60">
        <v>72.324061459932054</v>
      </c>
      <c r="E56" s="59">
        <f t="shared" si="0"/>
        <v>2.6498002971507502</v>
      </c>
      <c r="F56" s="61">
        <f t="shared" si="0"/>
        <v>109.25084812678557</v>
      </c>
      <c r="G56" s="58">
        <v>1.175</v>
      </c>
      <c r="H56" s="59">
        <v>2.4519932463680414</v>
      </c>
      <c r="I56" s="60">
        <v>240.29949253698589</v>
      </c>
      <c r="J56" s="59">
        <f t="shared" si="1"/>
        <v>2.2189984130027525</v>
      </c>
      <c r="K56" s="61">
        <f t="shared" si="1"/>
        <v>217.4656041058696</v>
      </c>
      <c r="L56" s="58">
        <v>0.94000099999999998</v>
      </c>
      <c r="M56" s="59">
        <v>0.26070975843380956</v>
      </c>
      <c r="N56" s="68">
        <v>233.27935235365953</v>
      </c>
      <c r="O56" s="59">
        <f t="shared" si="2"/>
        <v>0.1426202179616026</v>
      </c>
      <c r="P56" s="61">
        <f t="shared" si="2"/>
        <v>127.6145253575818</v>
      </c>
      <c r="Q56" s="58">
        <v>0.470001</v>
      </c>
      <c r="R56" s="67">
        <v>1.0150950258591362</v>
      </c>
      <c r="S56" s="68">
        <v>797.67479412239641</v>
      </c>
      <c r="T56" s="59">
        <f t="shared" si="3"/>
        <v>0.79366303820104478</v>
      </c>
      <c r="U56" s="61">
        <f t="shared" si="3"/>
        <v>623.67067562345301</v>
      </c>
      <c r="V56" s="58">
        <v>0.470001</v>
      </c>
      <c r="W56" s="67">
        <v>0</v>
      </c>
      <c r="X56" s="68">
        <v>0</v>
      </c>
      <c r="Y56" s="59">
        <f t="shared" si="4"/>
        <v>0</v>
      </c>
      <c r="Z56" s="61">
        <f t="shared" si="4"/>
        <v>0</v>
      </c>
    </row>
    <row r="57" spans="2:26" x14ac:dyDescent="0.25">
      <c r="B57" s="58">
        <v>1.44</v>
      </c>
      <c r="C57" s="59">
        <v>1.8497282399953594</v>
      </c>
      <c r="D57" s="60">
        <v>79.848999575154537</v>
      </c>
      <c r="E57" s="59">
        <f t="shared" si="0"/>
        <v>2.7941514199325668</v>
      </c>
      <c r="F57" s="61">
        <f t="shared" si="0"/>
        <v>120.61782413165336</v>
      </c>
      <c r="G57" s="58">
        <v>1.2</v>
      </c>
      <c r="H57" s="59">
        <v>2.5235071228242347</v>
      </c>
      <c r="I57" s="60">
        <v>271.90423262092031</v>
      </c>
      <c r="J57" s="59">
        <f t="shared" si="1"/>
        <v>2.2837168532346017</v>
      </c>
      <c r="K57" s="61">
        <f t="shared" si="1"/>
        <v>246.06717884246183</v>
      </c>
      <c r="L57" s="58">
        <v>0.96000099999999999</v>
      </c>
      <c r="M57" s="59">
        <v>0.17592468164024838</v>
      </c>
      <c r="N57" s="68">
        <v>185.6214109572505</v>
      </c>
      <c r="O57" s="59">
        <f t="shared" si="2"/>
        <v>9.6238884923549428E-2</v>
      </c>
      <c r="P57" s="61">
        <f t="shared" si="2"/>
        <v>101.5434414426972</v>
      </c>
      <c r="Q57" s="58">
        <v>0.48000100000000001</v>
      </c>
      <c r="R57" s="67">
        <v>0.89601601557662192</v>
      </c>
      <c r="S57" s="68">
        <v>751.89808725479293</v>
      </c>
      <c r="T57" s="59">
        <f t="shared" si="3"/>
        <v>0.7005598245321516</v>
      </c>
      <c r="U57" s="61">
        <f t="shared" si="3"/>
        <v>587.87966165347382</v>
      </c>
      <c r="V57" s="58">
        <v>0.48000100000000001</v>
      </c>
      <c r="W57" s="67">
        <v>0</v>
      </c>
      <c r="X57" s="68">
        <v>0</v>
      </c>
      <c r="Y57" s="59">
        <f t="shared" si="4"/>
        <v>0</v>
      </c>
      <c r="Z57" s="61">
        <f t="shared" si="4"/>
        <v>0</v>
      </c>
    </row>
    <row r="58" spans="2:26" x14ac:dyDescent="0.25">
      <c r="B58" s="58">
        <v>1.47</v>
      </c>
      <c r="C58" s="59">
        <v>1.9115205234848616</v>
      </c>
      <c r="D58" s="60">
        <v>97.303720611589355</v>
      </c>
      <c r="E58" s="59">
        <f t="shared" si="0"/>
        <v>2.88749323789254</v>
      </c>
      <c r="F58" s="61">
        <f t="shared" si="0"/>
        <v>146.98447222294462</v>
      </c>
      <c r="G58" s="58">
        <v>1.2250000000000001</v>
      </c>
      <c r="H58" s="59">
        <v>2.5884489064540452</v>
      </c>
      <c r="I58" s="60">
        <v>317.80321973289608</v>
      </c>
      <c r="J58" s="59">
        <f t="shared" si="1"/>
        <v>2.342487698148457</v>
      </c>
      <c r="K58" s="61">
        <f t="shared" si="1"/>
        <v>287.60472374017746</v>
      </c>
      <c r="L58" s="58">
        <v>0.98000100000000001</v>
      </c>
      <c r="M58" s="59">
        <v>0.10989084136646605</v>
      </c>
      <c r="N58" s="68">
        <v>130.74893514287194</v>
      </c>
      <c r="O58" s="59">
        <f t="shared" si="2"/>
        <v>6.0115339916009869E-2</v>
      </c>
      <c r="P58" s="61">
        <f t="shared" si="2"/>
        <v>71.525675679908062</v>
      </c>
      <c r="Q58" s="58">
        <v>0.49000100000000002</v>
      </c>
      <c r="R58" s="67">
        <v>0.7299873486977938</v>
      </c>
      <c r="S58" s="68">
        <v>648.4301881704838</v>
      </c>
      <c r="T58" s="59">
        <f t="shared" si="3"/>
        <v>0.5707485134462813</v>
      </c>
      <c r="U58" s="61">
        <f t="shared" si="3"/>
        <v>506.98216432406866</v>
      </c>
      <c r="V58" s="58">
        <v>0.49000100000000002</v>
      </c>
      <c r="W58" s="67">
        <v>0</v>
      </c>
      <c r="X58" s="68">
        <v>0</v>
      </c>
      <c r="Y58" s="59">
        <f t="shared" si="4"/>
        <v>0</v>
      </c>
      <c r="Z58" s="61">
        <f t="shared" si="4"/>
        <v>0</v>
      </c>
    </row>
    <row r="59" spans="2:26" x14ac:dyDescent="0.25">
      <c r="B59" s="58">
        <v>1.5</v>
      </c>
      <c r="C59" s="59">
        <v>2.0041054808200305</v>
      </c>
      <c r="D59" s="60">
        <v>120.08547075542542</v>
      </c>
      <c r="E59" s="59">
        <f t="shared" si="0"/>
        <v>3.0273496689124326</v>
      </c>
      <c r="F59" s="61">
        <f t="shared" si="0"/>
        <v>181.39799207768189</v>
      </c>
      <c r="G59" s="58">
        <v>1.25</v>
      </c>
      <c r="H59" s="59">
        <v>2.6031601604693053</v>
      </c>
      <c r="I59" s="60">
        <v>348.15380346429339</v>
      </c>
      <c r="J59" s="59">
        <f t="shared" si="1"/>
        <v>2.3558010501984663</v>
      </c>
      <c r="K59" s="61">
        <f t="shared" si="1"/>
        <v>315.07131535230172</v>
      </c>
      <c r="L59" s="58">
        <v>1</v>
      </c>
      <c r="M59" s="59">
        <v>6.0622531859490604E-2</v>
      </c>
      <c r="N59" s="68">
        <v>79.325389297970318</v>
      </c>
      <c r="O59" s="59">
        <f t="shared" si="2"/>
        <v>3.3163310645235561E-2</v>
      </c>
      <c r="P59" s="61">
        <f t="shared" si="2"/>
        <v>43.394633095169752</v>
      </c>
      <c r="Q59" s="58">
        <v>0.50000100000000003</v>
      </c>
      <c r="R59" s="67">
        <v>0.63904314141083185</v>
      </c>
      <c r="S59" s="68">
        <v>593.87438683512084</v>
      </c>
      <c r="T59" s="59">
        <f t="shared" si="3"/>
        <v>0.49964280016484119</v>
      </c>
      <c r="U59" s="61">
        <f t="shared" si="3"/>
        <v>464.32712027765513</v>
      </c>
      <c r="V59" s="58">
        <v>0.50000100000000003</v>
      </c>
      <c r="W59" s="67">
        <v>0</v>
      </c>
      <c r="X59" s="68">
        <v>0</v>
      </c>
      <c r="Y59" s="59">
        <f t="shared" si="4"/>
        <v>0</v>
      </c>
      <c r="Z59" s="61">
        <f t="shared" si="4"/>
        <v>0</v>
      </c>
    </row>
    <row r="60" spans="2:26" x14ac:dyDescent="0.25">
      <c r="B60" s="58">
        <v>1.53</v>
      </c>
      <c r="C60" s="59">
        <v>2.0987293828453359</v>
      </c>
      <c r="D60" s="60">
        <v>135.03187908678603</v>
      </c>
      <c r="E60" s="59">
        <f t="shared" si="0"/>
        <v>3.1702860768056431</v>
      </c>
      <c r="F60" s="61">
        <f t="shared" si="0"/>
        <v>203.9756481673505</v>
      </c>
      <c r="G60" s="58">
        <v>1.2749999999999999</v>
      </c>
      <c r="H60" s="59">
        <v>2.6085135268601101</v>
      </c>
      <c r="I60" s="60">
        <v>372.98609924452757</v>
      </c>
      <c r="J60" s="59">
        <f t="shared" si="1"/>
        <v>2.360645725665258</v>
      </c>
      <c r="K60" s="61">
        <f t="shared" si="1"/>
        <v>337.54398121676701</v>
      </c>
      <c r="L60" s="58">
        <v>1.02</v>
      </c>
      <c r="M60" s="59">
        <v>3.5053701407320191E-2</v>
      </c>
      <c r="N60" s="68">
        <v>54.242262247228709</v>
      </c>
      <c r="O60" s="59">
        <f t="shared" si="2"/>
        <v>1.9175985452582159E-2</v>
      </c>
      <c r="P60" s="61">
        <f t="shared" si="2"/>
        <v>29.673009982072596</v>
      </c>
      <c r="Q60" s="58">
        <v>0.51000100000000004</v>
      </c>
      <c r="R60" s="67">
        <v>0.51574514915838277</v>
      </c>
      <c r="S60" s="68">
        <v>508.59175486259937</v>
      </c>
      <c r="T60" s="59">
        <f t="shared" si="3"/>
        <v>0.40324092975635872</v>
      </c>
      <c r="U60" s="61">
        <f t="shared" si="3"/>
        <v>397.64797096372121</v>
      </c>
      <c r="V60" s="58">
        <v>0.51000100000000004</v>
      </c>
      <c r="W60" s="67">
        <v>0</v>
      </c>
      <c r="X60" s="68">
        <v>0</v>
      </c>
      <c r="Y60" s="59">
        <f t="shared" si="4"/>
        <v>0</v>
      </c>
      <c r="Z60" s="61">
        <f t="shared" si="4"/>
        <v>0</v>
      </c>
    </row>
    <row r="61" spans="2:26" x14ac:dyDescent="0.25">
      <c r="B61" s="58">
        <v>1.56</v>
      </c>
      <c r="C61" s="59">
        <v>2.1638781022733151</v>
      </c>
      <c r="D61" s="60">
        <v>156.04213338266351</v>
      </c>
      <c r="E61" s="59">
        <f t="shared" si="0"/>
        <v>3.2686980396877869</v>
      </c>
      <c r="F61" s="61">
        <f t="shared" si="0"/>
        <v>235.71319242094182</v>
      </c>
      <c r="G61" s="58">
        <v>1.3</v>
      </c>
      <c r="H61" s="59">
        <v>2.6563172639325017</v>
      </c>
      <c r="I61" s="60">
        <v>428.41981002666654</v>
      </c>
      <c r="J61" s="59">
        <f t="shared" si="1"/>
        <v>2.4039070261832594</v>
      </c>
      <c r="K61" s="61">
        <f t="shared" si="1"/>
        <v>387.71023531825028</v>
      </c>
      <c r="L61" s="58">
        <v>1.04</v>
      </c>
      <c r="M61" s="59">
        <v>1.8244613790389715E-2</v>
      </c>
      <c r="N61" s="68">
        <v>25.397293217052137</v>
      </c>
      <c r="O61" s="59">
        <f t="shared" si="2"/>
        <v>9.9806421172810248E-3</v>
      </c>
      <c r="P61" s="61">
        <f t="shared" si="2"/>
        <v>13.893486442588696</v>
      </c>
      <c r="Q61" s="58">
        <v>0.52000100000000005</v>
      </c>
      <c r="R61" s="67">
        <v>0.42224468903977086</v>
      </c>
      <c r="S61" s="68">
        <v>450.24213056081174</v>
      </c>
      <c r="T61" s="59">
        <f t="shared" si="3"/>
        <v>0.33013658251741274</v>
      </c>
      <c r="U61" s="61">
        <f t="shared" si="3"/>
        <v>352.02668534856275</v>
      </c>
      <c r="V61" s="58">
        <v>0.52000100000000005</v>
      </c>
      <c r="W61" s="67">
        <v>0</v>
      </c>
      <c r="X61" s="68">
        <v>0</v>
      </c>
      <c r="Y61" s="59">
        <f t="shared" si="4"/>
        <v>0</v>
      </c>
      <c r="Z61" s="61">
        <f t="shared" si="4"/>
        <v>0</v>
      </c>
    </row>
    <row r="62" spans="2:26" x14ac:dyDescent="0.25">
      <c r="B62" s="58">
        <v>1.59</v>
      </c>
      <c r="C62" s="59">
        <v>2.2594567308219902</v>
      </c>
      <c r="D62" s="60">
        <v>173.60032231818261</v>
      </c>
      <c r="E62" s="59">
        <f t="shared" si="0"/>
        <v>3.4130766326616162</v>
      </c>
      <c r="F62" s="61">
        <f t="shared" si="0"/>
        <v>262.23613643229999</v>
      </c>
      <c r="G62" s="58">
        <v>1.325</v>
      </c>
      <c r="H62" s="59">
        <v>2.5930209334372196</v>
      </c>
      <c r="I62" s="60">
        <v>463.56754180651819</v>
      </c>
      <c r="J62" s="59">
        <f t="shared" si="1"/>
        <v>2.3466252791287054</v>
      </c>
      <c r="K62" s="61">
        <f t="shared" si="1"/>
        <v>419.51813738146444</v>
      </c>
      <c r="L62" s="58">
        <v>1.06</v>
      </c>
      <c r="M62" s="59">
        <v>1.0774303590492869E-2</v>
      </c>
      <c r="N62" s="68">
        <v>17.558502474607256</v>
      </c>
      <c r="O62" s="59">
        <f t="shared" si="2"/>
        <v>5.8940391632893155E-3</v>
      </c>
      <c r="P62" s="61">
        <f t="shared" si="2"/>
        <v>9.6053076994569224</v>
      </c>
      <c r="Q62" s="58">
        <v>0.53000100000000006</v>
      </c>
      <c r="R62" s="67">
        <v>0.3358811310609065</v>
      </c>
      <c r="S62" s="68">
        <v>366.21365494082733</v>
      </c>
      <c r="T62" s="59">
        <f t="shared" si="3"/>
        <v>0.26261229950031784</v>
      </c>
      <c r="U62" s="61">
        <f t="shared" si="3"/>
        <v>286.32811175983375</v>
      </c>
      <c r="V62" s="58">
        <v>0.53000100000000006</v>
      </c>
      <c r="W62" s="67">
        <v>0</v>
      </c>
      <c r="X62" s="68">
        <v>0</v>
      </c>
      <c r="Y62" s="59">
        <f t="shared" si="4"/>
        <v>0</v>
      </c>
      <c r="Z62" s="61">
        <f t="shared" si="4"/>
        <v>0</v>
      </c>
    </row>
    <row r="63" spans="2:26" x14ac:dyDescent="0.25">
      <c r="B63" s="58">
        <v>1.62</v>
      </c>
      <c r="C63" s="59">
        <v>2.3291715199904686</v>
      </c>
      <c r="D63" s="60">
        <v>215.09722063275322</v>
      </c>
      <c r="E63" s="59">
        <f t="shared" si="0"/>
        <v>3.5183859818587133</v>
      </c>
      <c r="F63" s="61">
        <f t="shared" si="0"/>
        <v>324.92027285914378</v>
      </c>
      <c r="G63" s="58">
        <v>1.35</v>
      </c>
      <c r="H63" s="59">
        <v>2.5765297180186209</v>
      </c>
      <c r="I63" s="60">
        <v>510.22215812089752</v>
      </c>
      <c r="J63" s="59">
        <f t="shared" si="1"/>
        <v>2.3317011022792951</v>
      </c>
      <c r="K63" s="61">
        <f t="shared" si="1"/>
        <v>461.73950961167196</v>
      </c>
      <c r="L63" s="58">
        <v>1.08</v>
      </c>
      <c r="M63" s="59">
        <v>4.9631481832761396E-3</v>
      </c>
      <c r="N63" s="68">
        <v>8.7794080068476941</v>
      </c>
      <c r="O63" s="59">
        <f t="shared" si="2"/>
        <v>2.715070122142308E-3</v>
      </c>
      <c r="P63" s="61">
        <f t="shared" si="2"/>
        <v>4.8027396098729174</v>
      </c>
      <c r="Q63" s="58">
        <v>0.54000100000000006</v>
      </c>
      <c r="R63" s="67">
        <v>0.25826167658756599</v>
      </c>
      <c r="S63" s="68">
        <v>311.6641243872271</v>
      </c>
      <c r="T63" s="59">
        <f t="shared" si="3"/>
        <v>0.20192468849692416</v>
      </c>
      <c r="U63" s="61">
        <f t="shared" si="3"/>
        <v>243.67797059204622</v>
      </c>
      <c r="V63" s="58">
        <v>0.54000100000000006</v>
      </c>
      <c r="W63" s="67">
        <v>0</v>
      </c>
      <c r="X63" s="68">
        <v>0</v>
      </c>
      <c r="Y63" s="59">
        <f t="shared" si="4"/>
        <v>0</v>
      </c>
      <c r="Z63" s="61">
        <f t="shared" si="4"/>
        <v>0</v>
      </c>
    </row>
    <row r="64" spans="2:26" x14ac:dyDescent="0.25">
      <c r="B64" s="58">
        <v>1.65</v>
      </c>
      <c r="C64" s="59">
        <v>2.4156675482340697</v>
      </c>
      <c r="D64" s="60">
        <v>239.65987279719195</v>
      </c>
      <c r="E64" s="59">
        <f t="shared" si="0"/>
        <v>3.649044634794667</v>
      </c>
      <c r="F64" s="61">
        <f t="shared" si="0"/>
        <v>362.02397703503311</v>
      </c>
      <c r="G64" s="58">
        <v>1.375</v>
      </c>
      <c r="H64" s="59">
        <v>2.5154871064888487</v>
      </c>
      <c r="I64" s="60">
        <v>538.56609168823559</v>
      </c>
      <c r="J64" s="59">
        <f t="shared" si="1"/>
        <v>2.2764589198994107</v>
      </c>
      <c r="K64" s="61">
        <f t="shared" si="1"/>
        <v>487.39012822464758</v>
      </c>
      <c r="L64" s="58">
        <v>1.1000000000000001</v>
      </c>
      <c r="M64" s="59">
        <v>2.1434413109696353E-3</v>
      </c>
      <c r="N64" s="68">
        <v>3.4489299694769699</v>
      </c>
      <c r="O64" s="59">
        <f t="shared" si="2"/>
        <v>1.1725608922153366E-3</v>
      </c>
      <c r="P64" s="61">
        <f t="shared" si="2"/>
        <v>1.8867231780508587</v>
      </c>
      <c r="Q64" s="58">
        <v>0.55000100000000007</v>
      </c>
      <c r="R64" s="67">
        <v>0.19626640789240593</v>
      </c>
      <c r="S64" s="68">
        <v>255.22708852305848</v>
      </c>
      <c r="T64" s="59">
        <f t="shared" si="3"/>
        <v>0.15345301633495381</v>
      </c>
      <c r="U64" s="61">
        <f t="shared" si="3"/>
        <v>199.55206295782526</v>
      </c>
      <c r="V64" s="58">
        <v>0.55000100000000007</v>
      </c>
      <c r="W64" s="67">
        <v>0</v>
      </c>
      <c r="X64" s="68">
        <v>0</v>
      </c>
      <c r="Y64" s="59">
        <f t="shared" si="4"/>
        <v>0</v>
      </c>
      <c r="Z64" s="61">
        <f t="shared" si="4"/>
        <v>0</v>
      </c>
    </row>
    <row r="65" spans="2:26" x14ac:dyDescent="0.25">
      <c r="B65" s="58">
        <v>1.68</v>
      </c>
      <c r="C65" s="59">
        <v>2.4734176857993448</v>
      </c>
      <c r="D65" s="60">
        <v>272.4748737613246</v>
      </c>
      <c r="E65" s="59">
        <f t="shared" si="0"/>
        <v>3.7362804921440249</v>
      </c>
      <c r="F65" s="61">
        <f t="shared" si="0"/>
        <v>411.59346489626068</v>
      </c>
      <c r="G65" s="58">
        <v>1.4</v>
      </c>
      <c r="H65" s="59">
        <v>2.4022518377309807</v>
      </c>
      <c r="I65" s="60">
        <v>598.48341143069456</v>
      </c>
      <c r="J65" s="59">
        <f t="shared" si="1"/>
        <v>2.1739835635574485</v>
      </c>
      <c r="K65" s="61">
        <f t="shared" si="1"/>
        <v>541.61394699610366</v>
      </c>
      <c r="L65" s="58">
        <v>1.1200000000000001</v>
      </c>
      <c r="M65" s="59">
        <v>7.1042752622362535E-4</v>
      </c>
      <c r="N65" s="68">
        <v>1.5677267945801634</v>
      </c>
      <c r="O65" s="59">
        <f t="shared" si="2"/>
        <v>3.8863650231051711E-4</v>
      </c>
      <c r="P65" s="61">
        <f t="shared" si="2"/>
        <v>0.85761859659746353</v>
      </c>
      <c r="Q65" s="58">
        <v>0.56000099999999997</v>
      </c>
      <c r="R65" s="67">
        <v>0.14857720664890986</v>
      </c>
      <c r="S65" s="68">
        <v>196.90568273920292</v>
      </c>
      <c r="T65" s="59">
        <f t="shared" si="3"/>
        <v>0.11616669792721647</v>
      </c>
      <c r="U65" s="61">
        <f t="shared" si="3"/>
        <v>153.95284029648391</v>
      </c>
      <c r="V65" s="58">
        <v>0.56000099999999997</v>
      </c>
      <c r="W65" s="67">
        <v>0</v>
      </c>
      <c r="X65" s="68">
        <v>0</v>
      </c>
      <c r="Y65" s="59">
        <f t="shared" si="4"/>
        <v>0</v>
      </c>
      <c r="Z65" s="61">
        <f t="shared" si="4"/>
        <v>0</v>
      </c>
    </row>
    <row r="66" spans="2:26" x14ac:dyDescent="0.25">
      <c r="B66" s="58">
        <v>1.71</v>
      </c>
      <c r="C66" s="59">
        <v>2.4951023626737987</v>
      </c>
      <c r="D66" s="60">
        <v>315.10678357494129</v>
      </c>
      <c r="E66" s="59">
        <f t="shared" si="0"/>
        <v>3.7690368016220521</v>
      </c>
      <c r="F66" s="61">
        <f t="shared" si="0"/>
        <v>475.99212020383874</v>
      </c>
      <c r="G66" s="58">
        <v>1.425</v>
      </c>
      <c r="H66" s="59">
        <v>2.3157692916681691</v>
      </c>
      <c r="I66" s="60">
        <v>613.03162512012466</v>
      </c>
      <c r="J66" s="59">
        <f t="shared" si="1"/>
        <v>2.0957188159892932</v>
      </c>
      <c r="K66" s="61">
        <f t="shared" si="1"/>
        <v>554.77975123993178</v>
      </c>
      <c r="L66" s="58">
        <v>1.1399999999999999</v>
      </c>
      <c r="M66" s="59">
        <v>2.4502114037301746E-4</v>
      </c>
      <c r="N66" s="68">
        <v>0.62707817626854001</v>
      </c>
      <c r="O66" s="59">
        <f t="shared" si="2"/>
        <v>1.3403782296116928E-4</v>
      </c>
      <c r="P66" s="61">
        <f t="shared" si="2"/>
        <v>0.34304057782742886</v>
      </c>
      <c r="Q66" s="58">
        <v>0.57000099999999998</v>
      </c>
      <c r="R66" s="67">
        <v>0.11286309786025249</v>
      </c>
      <c r="S66" s="68">
        <v>150.50189769533094</v>
      </c>
      <c r="T66" s="59">
        <f t="shared" si="3"/>
        <v>8.8243235230846359E-2</v>
      </c>
      <c r="U66" s="61">
        <f t="shared" si="3"/>
        <v>117.67153846390222</v>
      </c>
      <c r="V66" s="58">
        <v>0.57000099999999998</v>
      </c>
      <c r="W66" s="67">
        <v>0</v>
      </c>
      <c r="X66" s="68">
        <v>0</v>
      </c>
      <c r="Y66" s="59">
        <f t="shared" si="4"/>
        <v>0</v>
      </c>
      <c r="Z66" s="61">
        <f t="shared" si="4"/>
        <v>0</v>
      </c>
    </row>
    <row r="67" spans="2:26" x14ac:dyDescent="0.25">
      <c r="B67" s="58">
        <v>1.74</v>
      </c>
      <c r="C67" s="59">
        <v>2.5497951805906767</v>
      </c>
      <c r="D67" s="60">
        <v>367.37374956692418</v>
      </c>
      <c r="E67" s="59">
        <f t="shared" si="0"/>
        <v>3.8516543513454327</v>
      </c>
      <c r="F67" s="61">
        <f t="shared" si="0"/>
        <v>554.94524103764979</v>
      </c>
      <c r="G67" s="58">
        <v>1.45</v>
      </c>
      <c r="H67" s="59">
        <v>2.1795547431409408</v>
      </c>
      <c r="I67" s="60">
        <v>617.29575671875079</v>
      </c>
      <c r="J67" s="59">
        <f t="shared" si="1"/>
        <v>1.9724477313492677</v>
      </c>
      <c r="K67" s="61">
        <f t="shared" si="1"/>
        <v>558.63869386312285</v>
      </c>
      <c r="L67" s="58">
        <v>1.1599999999999999</v>
      </c>
      <c r="M67" s="59">
        <v>0</v>
      </c>
      <c r="N67" s="68">
        <v>0</v>
      </c>
      <c r="O67" s="59">
        <f t="shared" si="2"/>
        <v>0</v>
      </c>
      <c r="P67" s="61">
        <f t="shared" si="2"/>
        <v>0</v>
      </c>
      <c r="Q67" s="58">
        <v>0.58000099999999999</v>
      </c>
      <c r="R67" s="67">
        <v>8.2311504219452283E-2</v>
      </c>
      <c r="S67" s="68">
        <v>131.06247423100623</v>
      </c>
      <c r="T67" s="59">
        <f t="shared" si="3"/>
        <v>6.4356140906530329E-2</v>
      </c>
      <c r="U67" s="61">
        <f t="shared" si="3"/>
        <v>102.47261472322614</v>
      </c>
      <c r="V67" s="58">
        <v>0.58000099999999999</v>
      </c>
      <c r="W67" s="67">
        <v>0</v>
      </c>
      <c r="X67" s="68">
        <v>0</v>
      </c>
      <c r="Y67" s="59">
        <f t="shared" si="4"/>
        <v>0</v>
      </c>
      <c r="Z67" s="61">
        <f t="shared" si="4"/>
        <v>0</v>
      </c>
    </row>
    <row r="68" spans="2:26" x14ac:dyDescent="0.25">
      <c r="B68" s="58">
        <v>1.77</v>
      </c>
      <c r="C68" s="59">
        <v>2.5454288352493184</v>
      </c>
      <c r="D68" s="60">
        <v>399.54286000950026</v>
      </c>
      <c r="E68" s="59">
        <f t="shared" si="0"/>
        <v>3.8450586635186075</v>
      </c>
      <c r="F68" s="61">
        <f t="shared" si="0"/>
        <v>603.53906345845951</v>
      </c>
      <c r="G68" s="58">
        <v>1.4750000000000001</v>
      </c>
      <c r="H68" s="59">
        <v>2.0129758151624371</v>
      </c>
      <c r="I68" s="60">
        <v>668.71616717277107</v>
      </c>
      <c r="J68" s="59">
        <f t="shared" si="1"/>
        <v>1.8216975702827485</v>
      </c>
      <c r="K68" s="61">
        <f t="shared" si="1"/>
        <v>605.17300196630868</v>
      </c>
      <c r="L68" s="58">
        <v>1.18</v>
      </c>
      <c r="M68" s="59">
        <v>0</v>
      </c>
      <c r="N68" s="68">
        <v>0</v>
      </c>
      <c r="O68" s="59">
        <f t="shared" si="2"/>
        <v>0</v>
      </c>
      <c r="P68" s="61">
        <f t="shared" si="2"/>
        <v>0</v>
      </c>
      <c r="Q68" s="58">
        <v>0.590001</v>
      </c>
      <c r="R68" s="67">
        <v>6.6505998786603723E-2</v>
      </c>
      <c r="S68" s="68">
        <v>93.437783654893792</v>
      </c>
      <c r="T68" s="59">
        <f t="shared" si="3"/>
        <v>5.199843532963544E-2</v>
      </c>
      <c r="U68" s="61">
        <f t="shared" si="3"/>
        <v>73.055342967078815</v>
      </c>
      <c r="V68" s="58">
        <v>0.590001</v>
      </c>
      <c r="W68" s="67">
        <v>0</v>
      </c>
      <c r="X68" s="68">
        <v>0</v>
      </c>
      <c r="Y68" s="59">
        <f t="shared" si="4"/>
        <v>0</v>
      </c>
      <c r="Z68" s="61">
        <f t="shared" si="4"/>
        <v>0</v>
      </c>
    </row>
    <row r="69" spans="2:26" x14ac:dyDescent="0.25">
      <c r="B69" s="58">
        <v>1.8</v>
      </c>
      <c r="C69" s="59">
        <v>2.5345063875750728</v>
      </c>
      <c r="D69" s="60">
        <v>435.28631605680698</v>
      </c>
      <c r="E69" s="59">
        <f t="shared" si="0"/>
        <v>3.8285594978475417</v>
      </c>
      <c r="F69" s="61">
        <f t="shared" si="0"/>
        <v>657.53219948158153</v>
      </c>
      <c r="G69" s="58">
        <v>1.5</v>
      </c>
      <c r="H69" s="59">
        <v>1.8013986978721668</v>
      </c>
      <c r="I69" s="60">
        <v>646.39218409761099</v>
      </c>
      <c r="J69" s="59">
        <f t="shared" si="1"/>
        <v>1.6302250659476623</v>
      </c>
      <c r="K69" s="61">
        <f t="shared" si="1"/>
        <v>584.97030235077921</v>
      </c>
      <c r="L69" s="58">
        <v>1.2</v>
      </c>
      <c r="M69" s="59">
        <v>0</v>
      </c>
      <c r="N69" s="68">
        <v>0</v>
      </c>
      <c r="O69" s="59">
        <f t="shared" si="2"/>
        <v>0</v>
      </c>
      <c r="P69" s="61">
        <f t="shared" si="2"/>
        <v>0</v>
      </c>
      <c r="Q69" s="58">
        <v>0.60000100000000001</v>
      </c>
      <c r="R69" s="67">
        <v>4.006079522918924E-2</v>
      </c>
      <c r="S69" s="68">
        <v>70.232755742076478</v>
      </c>
      <c r="T69" s="59">
        <f t="shared" si="3"/>
        <v>3.1321966559178453E-2</v>
      </c>
      <c r="U69" s="61">
        <f t="shared" si="3"/>
        <v>54.912240611474964</v>
      </c>
      <c r="V69" s="58">
        <v>0.60000100000000001</v>
      </c>
      <c r="W69" s="67">
        <v>0</v>
      </c>
      <c r="X69" s="68">
        <v>0</v>
      </c>
      <c r="Y69" s="59">
        <f t="shared" si="4"/>
        <v>0</v>
      </c>
      <c r="Z69" s="61">
        <f t="shared" si="4"/>
        <v>0</v>
      </c>
    </row>
    <row r="70" spans="2:26" x14ac:dyDescent="0.25">
      <c r="B70" s="58">
        <v>1.83</v>
      </c>
      <c r="C70" s="59">
        <v>2.485747296901136</v>
      </c>
      <c r="D70" s="60">
        <v>478.36658676645573</v>
      </c>
      <c r="E70" s="59">
        <f t="shared" si="0"/>
        <v>3.7549052823279996</v>
      </c>
      <c r="F70" s="61">
        <f t="shared" si="0"/>
        <v>722.60813710944967</v>
      </c>
      <c r="G70" s="58">
        <v>1.5249999999999999</v>
      </c>
      <c r="H70" s="59">
        <v>1.6160086787619596</v>
      </c>
      <c r="I70" s="60">
        <v>621.81071958788425</v>
      </c>
      <c r="J70" s="59">
        <f t="shared" si="1"/>
        <v>1.4624512929972486</v>
      </c>
      <c r="K70" s="61">
        <f t="shared" si="1"/>
        <v>562.72463311120748</v>
      </c>
      <c r="L70" s="58">
        <v>1.22</v>
      </c>
      <c r="M70" s="59">
        <v>0</v>
      </c>
      <c r="N70" s="68">
        <v>0</v>
      </c>
      <c r="O70" s="59">
        <f t="shared" si="2"/>
        <v>0</v>
      </c>
      <c r="P70" s="61">
        <f t="shared" si="2"/>
        <v>0</v>
      </c>
      <c r="Q70" s="58">
        <v>0.61000100000000002</v>
      </c>
      <c r="R70" s="67">
        <v>2.5855950736738475E-2</v>
      </c>
      <c r="S70" s="68">
        <v>49.539175925214657</v>
      </c>
      <c r="T70" s="59">
        <f t="shared" si="3"/>
        <v>2.021575507172672E-2</v>
      </c>
      <c r="U70" s="61">
        <f t="shared" si="3"/>
        <v>38.732741145593948</v>
      </c>
      <c r="V70" s="58">
        <v>0.61000100000000002</v>
      </c>
      <c r="W70" s="67">
        <v>0</v>
      </c>
      <c r="X70" s="68">
        <v>0</v>
      </c>
      <c r="Y70" s="59">
        <f t="shared" si="4"/>
        <v>0</v>
      </c>
      <c r="Z70" s="61">
        <f t="shared" si="4"/>
        <v>0</v>
      </c>
    </row>
    <row r="71" spans="2:26" x14ac:dyDescent="0.25">
      <c r="B71" s="58">
        <v>1.86</v>
      </c>
      <c r="C71" s="59">
        <v>2.4187565353303686</v>
      </c>
      <c r="D71" s="60">
        <v>525.58557343947689</v>
      </c>
      <c r="E71" s="59">
        <f t="shared" si="0"/>
        <v>3.6537107784446654</v>
      </c>
      <c r="F71" s="61">
        <f t="shared" si="0"/>
        <v>793.93591153999523</v>
      </c>
      <c r="G71" s="58">
        <v>1.55</v>
      </c>
      <c r="H71" s="59">
        <v>1.4103803385908613</v>
      </c>
      <c r="I71" s="60">
        <v>596.22592999612777</v>
      </c>
      <c r="J71" s="59">
        <f t="shared" si="1"/>
        <v>1.2763622973672952</v>
      </c>
      <c r="K71" s="61">
        <f t="shared" si="1"/>
        <v>539.57097737206129</v>
      </c>
      <c r="L71" s="58">
        <v>1.24</v>
      </c>
      <c r="M71" s="59">
        <v>0</v>
      </c>
      <c r="N71" s="68">
        <v>0</v>
      </c>
      <c r="O71" s="59">
        <f t="shared" si="2"/>
        <v>0</v>
      </c>
      <c r="P71" s="61">
        <f t="shared" si="2"/>
        <v>0</v>
      </c>
      <c r="Q71" s="58">
        <v>0.62000100000000002</v>
      </c>
      <c r="R71" s="67">
        <v>1.6281793255460676E-2</v>
      </c>
      <c r="S71" s="68">
        <v>33.862221518501158</v>
      </c>
      <c r="T71" s="59">
        <f t="shared" si="3"/>
        <v>1.2730096368616635E-2</v>
      </c>
      <c r="U71" s="61">
        <f t="shared" si="3"/>
        <v>26.475544580532571</v>
      </c>
      <c r="V71" s="58">
        <v>0.62000100000000002</v>
      </c>
      <c r="W71" s="67">
        <v>0</v>
      </c>
      <c r="X71" s="68">
        <v>0</v>
      </c>
      <c r="Y71" s="59">
        <f t="shared" si="4"/>
        <v>0</v>
      </c>
      <c r="Z71" s="61">
        <f t="shared" si="4"/>
        <v>0</v>
      </c>
    </row>
    <row r="72" spans="2:26" x14ac:dyDescent="0.25">
      <c r="B72" s="58">
        <v>1.89</v>
      </c>
      <c r="C72" s="59">
        <v>2.3090978069508474</v>
      </c>
      <c r="D72" s="60">
        <v>544.71145781566736</v>
      </c>
      <c r="E72" s="59">
        <f t="shared" si="0"/>
        <v>3.4880631524937269</v>
      </c>
      <c r="F72" s="61">
        <f t="shared" si="0"/>
        <v>822.82697555236757</v>
      </c>
      <c r="G72" s="58">
        <v>1.575</v>
      </c>
      <c r="H72" s="59">
        <v>1.1590204411808511</v>
      </c>
      <c r="I72" s="60">
        <v>549.10100504954698</v>
      </c>
      <c r="J72" s="59">
        <f t="shared" si="1"/>
        <v>1.048887277086743</v>
      </c>
      <c r="K72" s="61">
        <f t="shared" si="1"/>
        <v>496.92398647017825</v>
      </c>
      <c r="L72" s="58">
        <v>1.26</v>
      </c>
      <c r="M72" s="59">
        <v>0</v>
      </c>
      <c r="N72" s="68">
        <v>0</v>
      </c>
      <c r="O72" s="59">
        <f t="shared" si="2"/>
        <v>0</v>
      </c>
      <c r="P72" s="61">
        <f t="shared" si="2"/>
        <v>0</v>
      </c>
      <c r="Q72" s="58">
        <v>0.63000100000000003</v>
      </c>
      <c r="R72" s="67">
        <v>1.3086372180303788E-2</v>
      </c>
      <c r="S72" s="68">
        <v>23.202206061024111</v>
      </c>
      <c r="T72" s="59">
        <f t="shared" si="3"/>
        <v>1.0231721798517427E-2</v>
      </c>
      <c r="U72" s="61">
        <f t="shared" si="3"/>
        <v>18.140896060222136</v>
      </c>
      <c r="V72" s="58">
        <v>0.63000100000000003</v>
      </c>
      <c r="W72" s="67">
        <v>0</v>
      </c>
      <c r="X72" s="68">
        <v>0</v>
      </c>
      <c r="Y72" s="59">
        <f t="shared" si="4"/>
        <v>0</v>
      </c>
      <c r="Z72" s="61">
        <f t="shared" si="4"/>
        <v>0</v>
      </c>
    </row>
    <row r="73" spans="2:26" x14ac:dyDescent="0.25">
      <c r="B73" s="58">
        <v>1.92</v>
      </c>
      <c r="C73" s="59">
        <v>2.1770909529863816</v>
      </c>
      <c r="D73" s="60">
        <v>582.68104138872729</v>
      </c>
      <c r="E73" s="59">
        <f t="shared" si="0"/>
        <v>3.2886570286803343</v>
      </c>
      <c r="F73" s="61">
        <f t="shared" si="0"/>
        <v>880.18284197692935</v>
      </c>
      <c r="G73" s="58">
        <v>1.6</v>
      </c>
      <c r="H73" s="59">
        <v>0.96718844796583703</v>
      </c>
      <c r="I73" s="60">
        <v>496.92810078400453</v>
      </c>
      <c r="J73" s="59">
        <f t="shared" si="1"/>
        <v>0.87528366331749963</v>
      </c>
      <c r="K73" s="61">
        <f t="shared" si="1"/>
        <v>449.70868849231181</v>
      </c>
      <c r="L73" s="58">
        <v>1.28</v>
      </c>
      <c r="M73" s="59">
        <v>0</v>
      </c>
      <c r="N73" s="68">
        <v>0</v>
      </c>
      <c r="O73" s="59">
        <f t="shared" si="2"/>
        <v>0</v>
      </c>
      <c r="P73" s="61">
        <f t="shared" si="2"/>
        <v>0</v>
      </c>
      <c r="Q73" s="58">
        <v>0.64000100000000004</v>
      </c>
      <c r="R73" s="67">
        <v>6.3188629818507897E-3</v>
      </c>
      <c r="S73" s="68">
        <v>19.439737003412876</v>
      </c>
      <c r="T73" s="59">
        <f t="shared" si="3"/>
        <v>4.9404714478895936E-3</v>
      </c>
      <c r="U73" s="61">
        <f t="shared" si="3"/>
        <v>15.19916888460741</v>
      </c>
      <c r="V73" s="58">
        <v>0.64000100000000004</v>
      </c>
      <c r="W73" s="67">
        <v>0</v>
      </c>
      <c r="X73" s="68">
        <v>0</v>
      </c>
      <c r="Y73" s="59">
        <f t="shared" si="4"/>
        <v>0</v>
      </c>
      <c r="Z73" s="61">
        <f t="shared" si="4"/>
        <v>0</v>
      </c>
    </row>
    <row r="74" spans="2:26" x14ac:dyDescent="0.25">
      <c r="B74" s="58">
        <v>1.95</v>
      </c>
      <c r="C74" s="59">
        <v>2.0088490136844133</v>
      </c>
      <c r="D74" s="60">
        <v>600.64683113882109</v>
      </c>
      <c r="E74" s="59">
        <f t="shared" si="0"/>
        <v>3.0345151264115002</v>
      </c>
      <c r="F74" s="61">
        <f t="shared" si="0"/>
        <v>907.32149718855135</v>
      </c>
      <c r="G74" s="58">
        <v>1.625</v>
      </c>
      <c r="H74" s="59">
        <v>0.80039944879828295</v>
      </c>
      <c r="I74" s="60">
        <v>457.79842258484763</v>
      </c>
      <c r="J74" s="59">
        <f t="shared" si="1"/>
        <v>0.72434339257763158</v>
      </c>
      <c r="K74" s="61">
        <f t="shared" si="1"/>
        <v>414.29721500891191</v>
      </c>
      <c r="L74" s="58">
        <v>1.3</v>
      </c>
      <c r="M74" s="59">
        <v>0</v>
      </c>
      <c r="N74" s="68">
        <v>0</v>
      </c>
      <c r="O74" s="59">
        <f t="shared" si="2"/>
        <v>0</v>
      </c>
      <c r="P74" s="61">
        <f t="shared" si="2"/>
        <v>0</v>
      </c>
      <c r="Q74" s="58">
        <v>0.65000100000000005</v>
      </c>
      <c r="R74" s="67">
        <v>3.557016299329497E-3</v>
      </c>
      <c r="S74" s="68">
        <v>6.8978599389539399</v>
      </c>
      <c r="T74" s="59">
        <f t="shared" si="3"/>
        <v>2.7810917117509753E-3</v>
      </c>
      <c r="U74" s="61">
        <f t="shared" si="3"/>
        <v>5.3931664886270054</v>
      </c>
      <c r="V74" s="58">
        <v>0.65000100000000005</v>
      </c>
      <c r="W74" s="67">
        <v>0</v>
      </c>
      <c r="X74" s="68">
        <v>0</v>
      </c>
      <c r="Y74" s="59">
        <f t="shared" si="4"/>
        <v>0</v>
      </c>
      <c r="Z74" s="61">
        <f t="shared" si="4"/>
        <v>0</v>
      </c>
    </row>
    <row r="75" spans="2:26" x14ac:dyDescent="0.25">
      <c r="B75" s="58">
        <v>1.98</v>
      </c>
      <c r="C75" s="59">
        <v>1.8167166500229663</v>
      </c>
      <c r="D75" s="60">
        <v>619.45917642687732</v>
      </c>
      <c r="E75" s="59">
        <f t="shared" ref="E75:F109" si="5">C75*$B$7</f>
        <v>2.7442849698232119</v>
      </c>
      <c r="F75" s="61">
        <f t="shared" si="5"/>
        <v>935.7389372007209</v>
      </c>
      <c r="G75" s="58">
        <v>1.65</v>
      </c>
      <c r="H75" s="59">
        <v>0.58601521605194717</v>
      </c>
      <c r="I75" s="60">
        <v>370.72861780996089</v>
      </c>
      <c r="J75" s="59">
        <f t="shared" ref="J75:K109" si="6">H75*$G$7</f>
        <v>0.53033051226420558</v>
      </c>
      <c r="K75" s="61">
        <f t="shared" si="6"/>
        <v>335.50101159272481</v>
      </c>
      <c r="L75" s="58">
        <v>1.32</v>
      </c>
      <c r="M75" s="59">
        <v>0</v>
      </c>
      <c r="N75" s="68">
        <v>0</v>
      </c>
      <c r="O75" s="59">
        <f t="shared" ref="O75:P109" si="7">M75*$L$7</f>
        <v>0</v>
      </c>
      <c r="P75" s="61">
        <f t="shared" si="7"/>
        <v>0</v>
      </c>
      <c r="Q75" s="58">
        <v>0.66000100000000006</v>
      </c>
      <c r="R75" s="67">
        <v>2.6661793224106766E-3</v>
      </c>
      <c r="S75" s="68">
        <v>4.3895472338797799</v>
      </c>
      <c r="T75" s="59">
        <f t="shared" ref="T75:U109" si="8">R75*$Q$7</f>
        <v>2.0845811746760569E-3</v>
      </c>
      <c r="U75" s="61">
        <f t="shared" si="8"/>
        <v>3.4320150382171852</v>
      </c>
      <c r="V75" s="58">
        <v>0.66000100000000006</v>
      </c>
      <c r="W75" s="67">
        <v>0</v>
      </c>
      <c r="X75" s="68">
        <v>0</v>
      </c>
      <c r="Y75" s="59">
        <f t="shared" ref="Y75:Z109" si="9">W75*$V$7</f>
        <v>0</v>
      </c>
      <c r="Z75" s="61">
        <f t="shared" si="9"/>
        <v>0</v>
      </c>
    </row>
    <row r="76" spans="2:26" x14ac:dyDescent="0.25">
      <c r="B76" s="58">
        <v>2.0099999999999998</v>
      </c>
      <c r="C76" s="59">
        <v>1.5925493706486653</v>
      </c>
      <c r="D76" s="60">
        <v>598.45205752188122</v>
      </c>
      <c r="E76" s="59">
        <f t="shared" si="5"/>
        <v>2.4056637018862013</v>
      </c>
      <c r="F76" s="61">
        <f t="shared" si="5"/>
        <v>904.00612918713171</v>
      </c>
      <c r="G76" s="58">
        <v>1.675</v>
      </c>
      <c r="H76" s="59">
        <v>0.42597950394980866</v>
      </c>
      <c r="I76" s="60">
        <v>306.77291461233244</v>
      </c>
      <c r="J76" s="59">
        <f t="shared" si="6"/>
        <v>0.38550181352923862</v>
      </c>
      <c r="K76" s="61">
        <f t="shared" si="6"/>
        <v>277.62254716048187</v>
      </c>
      <c r="L76" s="58">
        <v>1.34</v>
      </c>
      <c r="M76" s="59">
        <v>0</v>
      </c>
      <c r="N76" s="68">
        <v>0</v>
      </c>
      <c r="O76" s="59">
        <f t="shared" si="7"/>
        <v>0</v>
      </c>
      <c r="P76" s="61">
        <f t="shared" si="7"/>
        <v>0</v>
      </c>
      <c r="Q76" s="58">
        <v>0.67000100000000007</v>
      </c>
      <c r="R76" s="67">
        <v>1.2663580396909131E-3</v>
      </c>
      <c r="S76" s="68">
        <v>3.7624690576112396</v>
      </c>
      <c r="T76" s="59">
        <f t="shared" si="8"/>
        <v>9.9011574643542862E-4</v>
      </c>
      <c r="U76" s="61">
        <f t="shared" si="8"/>
        <v>2.9417271756147301</v>
      </c>
      <c r="V76" s="58">
        <v>0.67000100000000007</v>
      </c>
      <c r="W76" s="67">
        <v>0</v>
      </c>
      <c r="X76" s="68">
        <v>0</v>
      </c>
      <c r="Y76" s="59">
        <f t="shared" si="9"/>
        <v>0</v>
      </c>
      <c r="Z76" s="61">
        <f t="shared" si="9"/>
        <v>0</v>
      </c>
    </row>
    <row r="77" spans="2:26" x14ac:dyDescent="0.25">
      <c r="B77" s="58">
        <v>2.04</v>
      </c>
      <c r="C77" s="59">
        <v>1.3393029085453509</v>
      </c>
      <c r="D77" s="60">
        <v>562.80266320101464</v>
      </c>
      <c r="E77" s="59">
        <f t="shared" si="5"/>
        <v>2.0231161760503791</v>
      </c>
      <c r="F77" s="61">
        <f t="shared" si="5"/>
        <v>850.15508036407039</v>
      </c>
      <c r="G77" s="58">
        <v>1.7</v>
      </c>
      <c r="H77" s="59">
        <v>0.31265493925964016</v>
      </c>
      <c r="I77" s="60">
        <v>234.78120458582273</v>
      </c>
      <c r="J77" s="59">
        <f t="shared" si="6"/>
        <v>0.28294564638881464</v>
      </c>
      <c r="K77" s="61">
        <f t="shared" si="6"/>
        <v>212.47167835821062</v>
      </c>
      <c r="L77" s="58">
        <v>1.36</v>
      </c>
      <c r="M77" s="59">
        <v>0</v>
      </c>
      <c r="N77" s="68">
        <v>0</v>
      </c>
      <c r="O77" s="59">
        <f t="shared" si="7"/>
        <v>0</v>
      </c>
      <c r="P77" s="61">
        <f t="shared" si="7"/>
        <v>0</v>
      </c>
      <c r="Q77" s="58">
        <v>0.68000099999999997</v>
      </c>
      <c r="R77" s="67">
        <v>9.359621495612805E-4</v>
      </c>
      <c r="S77" s="68">
        <v>1.2541877064458933</v>
      </c>
      <c r="T77" s="59">
        <f t="shared" si="8"/>
        <v>7.3179214195565328E-4</v>
      </c>
      <c r="U77" s="61">
        <f t="shared" si="8"/>
        <v>0.9806002395980401</v>
      </c>
      <c r="V77" s="58">
        <v>0.68000099999999997</v>
      </c>
      <c r="W77" s="67">
        <v>0</v>
      </c>
      <c r="X77" s="68">
        <v>0</v>
      </c>
      <c r="Y77" s="59">
        <f t="shared" si="9"/>
        <v>0</v>
      </c>
      <c r="Z77" s="61">
        <f t="shared" si="9"/>
        <v>0</v>
      </c>
    </row>
    <row r="78" spans="2:26" x14ac:dyDescent="0.25">
      <c r="B78" s="58">
        <v>2.0699999999999998</v>
      </c>
      <c r="C78" s="59">
        <v>1.1098973316255905</v>
      </c>
      <c r="D78" s="60">
        <v>521.00790275271652</v>
      </c>
      <c r="E78" s="59">
        <f t="shared" si="5"/>
        <v>1.6765820719419793</v>
      </c>
      <c r="F78" s="61">
        <f t="shared" si="5"/>
        <v>787.02100113703398</v>
      </c>
      <c r="G78" s="58">
        <v>1.7250000000000001</v>
      </c>
      <c r="H78" s="59">
        <v>0.20853290357575652</v>
      </c>
      <c r="I78" s="60">
        <v>184.86578175484692</v>
      </c>
      <c r="J78" s="59">
        <f t="shared" si="6"/>
        <v>0.18871755979706473</v>
      </c>
      <c r="K78" s="61">
        <f t="shared" si="6"/>
        <v>167.29935000438635</v>
      </c>
      <c r="L78" s="58">
        <v>1.38</v>
      </c>
      <c r="M78" s="59">
        <v>0</v>
      </c>
      <c r="N78" s="68">
        <v>0</v>
      </c>
      <c r="O78" s="59">
        <f t="shared" si="7"/>
        <v>0</v>
      </c>
      <c r="P78" s="61">
        <f t="shared" si="7"/>
        <v>0</v>
      </c>
      <c r="Q78" s="58">
        <v>0.69000099999999998</v>
      </c>
      <c r="R78" s="67">
        <v>6.9664058544018537E-4</v>
      </c>
      <c r="S78" s="68">
        <v>1.2541877064458933</v>
      </c>
      <c r="T78" s="59">
        <f t="shared" si="8"/>
        <v>5.4467598548880796E-4</v>
      </c>
      <c r="U78" s="61">
        <f t="shared" si="8"/>
        <v>0.9806002395980401</v>
      </c>
      <c r="V78" s="58">
        <v>0.69000099999999998</v>
      </c>
      <c r="W78" s="67">
        <v>0</v>
      </c>
      <c r="X78" s="68">
        <v>0</v>
      </c>
      <c r="Y78" s="59">
        <f t="shared" si="9"/>
        <v>0</v>
      </c>
      <c r="Z78" s="61">
        <f t="shared" si="9"/>
        <v>0</v>
      </c>
    </row>
    <row r="79" spans="2:26" x14ac:dyDescent="0.25">
      <c r="B79" s="58">
        <v>2.1</v>
      </c>
      <c r="C79" s="59">
        <v>0.87935831090222449</v>
      </c>
      <c r="D79" s="60">
        <v>456.4188505970568</v>
      </c>
      <c r="E79" s="59">
        <f t="shared" si="5"/>
        <v>1.3283358170728465</v>
      </c>
      <c r="F79" s="61">
        <f t="shared" si="5"/>
        <v>689.45445709525188</v>
      </c>
      <c r="G79" s="58">
        <v>1.75</v>
      </c>
      <c r="H79" s="59">
        <v>0.1384765135707556</v>
      </c>
      <c r="I79" s="60">
        <v>118.89715761139654</v>
      </c>
      <c r="J79" s="59">
        <f t="shared" si="6"/>
        <v>0.12531811182873812</v>
      </c>
      <c r="K79" s="61">
        <f t="shared" si="6"/>
        <v>107.59923765737243</v>
      </c>
      <c r="L79" s="58">
        <v>1.4</v>
      </c>
      <c r="M79" s="59">
        <v>0</v>
      </c>
      <c r="N79" s="68">
        <v>0</v>
      </c>
      <c r="O79" s="59">
        <f t="shared" si="7"/>
        <v>0</v>
      </c>
      <c r="P79" s="61">
        <f t="shared" si="7"/>
        <v>0</v>
      </c>
      <c r="Q79" s="58">
        <v>0.70000099999999998</v>
      </c>
      <c r="R79" s="67">
        <v>1.1228201586821324E-4</v>
      </c>
      <c r="S79" s="68">
        <v>0.62707817626854001</v>
      </c>
      <c r="T79" s="59">
        <f t="shared" si="8"/>
        <v>8.7788909982965791E-5</v>
      </c>
      <c r="U79" s="61">
        <f t="shared" si="8"/>
        <v>0.49028786260245505</v>
      </c>
      <c r="V79" s="58">
        <v>0.70000099999999998</v>
      </c>
      <c r="W79" s="67">
        <v>0</v>
      </c>
      <c r="X79" s="68">
        <v>0</v>
      </c>
      <c r="Y79" s="59">
        <f t="shared" si="9"/>
        <v>0</v>
      </c>
      <c r="Z79" s="61">
        <f t="shared" si="9"/>
        <v>0</v>
      </c>
    </row>
    <row r="80" spans="2:26" x14ac:dyDescent="0.25">
      <c r="B80" s="58">
        <v>2.13</v>
      </c>
      <c r="C80" s="59">
        <v>0.661502886911154</v>
      </c>
      <c r="D80" s="60">
        <v>396.62694648985155</v>
      </c>
      <c r="E80" s="59">
        <f t="shared" si="5"/>
        <v>0.99924907388391837</v>
      </c>
      <c r="F80" s="61">
        <f t="shared" si="5"/>
        <v>599.13436025657325</v>
      </c>
      <c r="G80" s="58">
        <v>1.7749999999999999</v>
      </c>
      <c r="H80" s="59">
        <v>8.9759876089352375E-2</v>
      </c>
      <c r="I80" s="60">
        <v>93.058401358251331</v>
      </c>
      <c r="J80" s="59">
        <f t="shared" si="6"/>
        <v>8.123065709443654E-2</v>
      </c>
      <c r="K80" s="61">
        <f t="shared" si="6"/>
        <v>84.215747835521569</v>
      </c>
      <c r="L80" s="58">
        <v>1.42</v>
      </c>
      <c r="M80" s="59">
        <v>0</v>
      </c>
      <c r="N80" s="68">
        <v>0</v>
      </c>
      <c r="O80" s="59">
        <f t="shared" si="7"/>
        <v>0</v>
      </c>
      <c r="P80" s="61">
        <f t="shared" si="7"/>
        <v>0</v>
      </c>
      <c r="Q80" s="58">
        <v>0.71000099999999999</v>
      </c>
      <c r="R80" s="67">
        <v>3.8300461372768192E-5</v>
      </c>
      <c r="S80" s="68">
        <v>0.62707817626854001</v>
      </c>
      <c r="T80" s="59">
        <f t="shared" si="8"/>
        <v>2.994563047128084E-5</v>
      </c>
      <c r="U80" s="61">
        <f t="shared" si="8"/>
        <v>0.49028786260245505</v>
      </c>
      <c r="V80" s="58">
        <v>0.71000099999999999</v>
      </c>
      <c r="W80" s="67">
        <v>0</v>
      </c>
      <c r="X80" s="68">
        <v>0</v>
      </c>
      <c r="Y80" s="59">
        <f t="shared" si="9"/>
        <v>0</v>
      </c>
      <c r="Z80" s="61">
        <f t="shared" si="9"/>
        <v>0</v>
      </c>
    </row>
    <row r="81" spans="2:26" x14ac:dyDescent="0.25">
      <c r="B81" s="58">
        <v>2.16</v>
      </c>
      <c r="C81" s="59">
        <v>0.47508210804870515</v>
      </c>
      <c r="D81" s="60">
        <v>310.62003922373992</v>
      </c>
      <c r="E81" s="59">
        <f t="shared" si="5"/>
        <v>0.7176466888953249</v>
      </c>
      <c r="F81" s="61">
        <f t="shared" si="5"/>
        <v>469.21456076093642</v>
      </c>
      <c r="G81" s="58">
        <v>1.8</v>
      </c>
      <c r="H81" s="59">
        <v>4.4512893511151806E-2</v>
      </c>
      <c r="I81" s="60">
        <v>50.166254101483204</v>
      </c>
      <c r="J81" s="59">
        <f t="shared" si="6"/>
        <v>4.0283161548553673E-2</v>
      </c>
      <c r="K81" s="61">
        <f t="shared" si="6"/>
        <v>45.399324978717836</v>
      </c>
      <c r="L81" s="58">
        <v>1.44</v>
      </c>
      <c r="M81" s="59">
        <v>0</v>
      </c>
      <c r="N81" s="68">
        <v>0</v>
      </c>
      <c r="O81" s="59">
        <f t="shared" si="7"/>
        <v>0</v>
      </c>
      <c r="P81" s="61">
        <f t="shared" si="7"/>
        <v>0</v>
      </c>
      <c r="Q81" s="58">
        <v>0.720001</v>
      </c>
      <c r="R81" s="67">
        <v>0</v>
      </c>
      <c r="S81" s="68">
        <v>0</v>
      </c>
      <c r="T81" s="59">
        <f t="shared" si="8"/>
        <v>0</v>
      </c>
      <c r="U81" s="61">
        <f t="shared" si="8"/>
        <v>0</v>
      </c>
      <c r="V81" s="58">
        <v>0.720001</v>
      </c>
      <c r="W81" s="67">
        <v>0</v>
      </c>
      <c r="X81" s="68">
        <v>0</v>
      </c>
      <c r="Y81" s="59">
        <f t="shared" si="9"/>
        <v>0</v>
      </c>
      <c r="Z81" s="61">
        <f t="shared" si="9"/>
        <v>0</v>
      </c>
    </row>
    <row r="82" spans="2:26" x14ac:dyDescent="0.25">
      <c r="B82" s="58">
        <v>2.19</v>
      </c>
      <c r="C82" s="59">
        <v>0.32770713567933735</v>
      </c>
      <c r="D82" s="60">
        <v>232.65540956827238</v>
      </c>
      <c r="E82" s="59">
        <f t="shared" si="5"/>
        <v>0.49502588471198988</v>
      </c>
      <c r="F82" s="61">
        <f t="shared" si="5"/>
        <v>351.44321687050206</v>
      </c>
      <c r="G82" s="58">
        <v>1.825</v>
      </c>
      <c r="H82" s="59">
        <v>2.4416690312739565E-2</v>
      </c>
      <c r="I82" s="60">
        <v>32.106402624949247</v>
      </c>
      <c r="J82" s="59">
        <f t="shared" si="6"/>
        <v>2.2096552319221325E-2</v>
      </c>
      <c r="K82" s="61">
        <f t="shared" si="6"/>
        <v>29.055567986379408</v>
      </c>
      <c r="L82" s="58">
        <v>1.46</v>
      </c>
      <c r="M82" s="59">
        <v>0</v>
      </c>
      <c r="N82" s="68">
        <v>0</v>
      </c>
      <c r="O82" s="59">
        <f t="shared" si="7"/>
        <v>0</v>
      </c>
      <c r="P82" s="61">
        <f t="shared" si="7"/>
        <v>0</v>
      </c>
      <c r="Q82" s="58">
        <v>0.73000100000000001</v>
      </c>
      <c r="R82" s="67">
        <v>0</v>
      </c>
      <c r="S82" s="68">
        <v>0</v>
      </c>
      <c r="T82" s="59">
        <f t="shared" si="8"/>
        <v>0</v>
      </c>
      <c r="U82" s="61">
        <f t="shared" si="8"/>
        <v>0</v>
      </c>
      <c r="V82" s="58">
        <v>0.73000100000000001</v>
      </c>
      <c r="W82" s="67">
        <v>0</v>
      </c>
      <c r="X82" s="68">
        <v>0</v>
      </c>
      <c r="Y82" s="59">
        <f t="shared" si="9"/>
        <v>0</v>
      </c>
      <c r="Z82" s="61">
        <f t="shared" si="9"/>
        <v>0</v>
      </c>
    </row>
    <row r="83" spans="2:26" x14ac:dyDescent="0.25">
      <c r="B83" s="58">
        <v>2.2200000000000002</v>
      </c>
      <c r="C83" s="59">
        <v>0.2047154084081777</v>
      </c>
      <c r="D83" s="60">
        <v>168.27015781990005</v>
      </c>
      <c r="E83" s="59">
        <f t="shared" si="5"/>
        <v>0.30923777705162792</v>
      </c>
      <c r="F83" s="61">
        <f t="shared" si="5"/>
        <v>254.18452842885202</v>
      </c>
      <c r="G83" s="58">
        <v>1.85</v>
      </c>
      <c r="H83" s="59">
        <v>1.1257655448760657E-2</v>
      </c>
      <c r="I83" s="60">
        <v>15.30102104004051</v>
      </c>
      <c r="J83" s="59">
        <f t="shared" si="6"/>
        <v>1.0187923483041319E-2</v>
      </c>
      <c r="K83" s="61">
        <f t="shared" si="6"/>
        <v>13.847077864290055</v>
      </c>
      <c r="L83" s="58">
        <v>1.48</v>
      </c>
      <c r="M83" s="59">
        <v>0</v>
      </c>
      <c r="N83" s="68">
        <v>0</v>
      </c>
      <c r="O83" s="59">
        <f t="shared" si="7"/>
        <v>0</v>
      </c>
      <c r="P83" s="61">
        <f t="shared" si="7"/>
        <v>0</v>
      </c>
      <c r="Q83" s="58">
        <v>0.74000100000000002</v>
      </c>
      <c r="R83" s="67">
        <v>0</v>
      </c>
      <c r="S83" s="68">
        <v>0</v>
      </c>
      <c r="T83" s="59">
        <f t="shared" si="8"/>
        <v>0</v>
      </c>
      <c r="U83" s="61">
        <f t="shared" si="8"/>
        <v>0</v>
      </c>
      <c r="V83" s="58">
        <v>0.74000100000000002</v>
      </c>
      <c r="W83" s="67">
        <v>0</v>
      </c>
      <c r="X83" s="68">
        <v>0</v>
      </c>
      <c r="Y83" s="59">
        <f t="shared" si="9"/>
        <v>0</v>
      </c>
      <c r="Z83" s="61">
        <f t="shared" si="9"/>
        <v>0</v>
      </c>
    </row>
    <row r="84" spans="2:26" x14ac:dyDescent="0.25">
      <c r="B84" s="58">
        <v>2.25</v>
      </c>
      <c r="C84" s="59">
        <v>0.12479956229943297</v>
      </c>
      <c r="D84" s="60">
        <v>110.05221993512876</v>
      </c>
      <c r="E84" s="59">
        <f t="shared" si="5"/>
        <v>0.18851897628313136</v>
      </c>
      <c r="F84" s="61">
        <f t="shared" si="5"/>
        <v>166.24202407119148</v>
      </c>
      <c r="G84" s="58">
        <v>1.875</v>
      </c>
      <c r="H84" s="59">
        <v>6.7881400704522341E-3</v>
      </c>
      <c r="I84" s="60">
        <v>8.0269141953254461</v>
      </c>
      <c r="J84" s="59">
        <f t="shared" si="6"/>
        <v>6.1431131859296237E-3</v>
      </c>
      <c r="K84" s="61">
        <f t="shared" si="6"/>
        <v>7.2641757423759694</v>
      </c>
      <c r="L84" s="58">
        <v>1.5</v>
      </c>
      <c r="M84" s="59">
        <v>0</v>
      </c>
      <c r="N84" s="68">
        <v>0</v>
      </c>
      <c r="O84" s="59">
        <f t="shared" si="7"/>
        <v>0</v>
      </c>
      <c r="P84" s="61">
        <f t="shared" si="7"/>
        <v>0</v>
      </c>
      <c r="Q84" s="58">
        <v>0.75000100000000003</v>
      </c>
      <c r="R84" s="67">
        <v>0</v>
      </c>
      <c r="S84" s="68">
        <v>0</v>
      </c>
      <c r="T84" s="59">
        <f t="shared" si="8"/>
        <v>0</v>
      </c>
      <c r="U84" s="61">
        <f t="shared" si="8"/>
        <v>0</v>
      </c>
      <c r="V84" s="58">
        <v>0.75000100000000003</v>
      </c>
      <c r="W84" s="67">
        <v>0</v>
      </c>
      <c r="X84" s="68">
        <v>0</v>
      </c>
      <c r="Y84" s="59">
        <f t="shared" si="9"/>
        <v>0</v>
      </c>
      <c r="Z84" s="61">
        <f t="shared" si="9"/>
        <v>0</v>
      </c>
    </row>
    <row r="85" spans="2:26" x14ac:dyDescent="0.25">
      <c r="B85" s="58">
        <v>2.2799999999999998</v>
      </c>
      <c r="C85" s="59">
        <v>7.2833060815609224E-2</v>
      </c>
      <c r="D85" s="60">
        <v>70.859833918345018</v>
      </c>
      <c r="E85" s="59">
        <f t="shared" si="5"/>
        <v>0.11001972932871483</v>
      </c>
      <c r="F85" s="61">
        <f t="shared" si="5"/>
        <v>107.03902404583839</v>
      </c>
      <c r="G85" s="58">
        <v>1.9</v>
      </c>
      <c r="H85" s="59">
        <v>2.708870491111951E-3</v>
      </c>
      <c r="I85" s="60">
        <v>4.0133003281186559</v>
      </c>
      <c r="J85" s="59">
        <f t="shared" si="6"/>
        <v>2.4514665077936208E-3</v>
      </c>
      <c r="K85" s="61">
        <f t="shared" si="6"/>
        <v>3.631945998297426</v>
      </c>
      <c r="L85" s="58">
        <v>1.52</v>
      </c>
      <c r="M85" s="59">
        <v>0</v>
      </c>
      <c r="N85" s="68">
        <v>0</v>
      </c>
      <c r="O85" s="59">
        <f t="shared" si="7"/>
        <v>0</v>
      </c>
      <c r="P85" s="61">
        <f t="shared" si="7"/>
        <v>0</v>
      </c>
      <c r="Q85" s="58">
        <v>0.76000100000000004</v>
      </c>
      <c r="R85" s="67">
        <v>0</v>
      </c>
      <c r="S85" s="68">
        <v>0</v>
      </c>
      <c r="T85" s="59">
        <f t="shared" si="8"/>
        <v>0</v>
      </c>
      <c r="U85" s="61">
        <f t="shared" si="8"/>
        <v>0</v>
      </c>
      <c r="V85" s="58">
        <v>0.76000100000000004</v>
      </c>
      <c r="W85" s="67">
        <v>0</v>
      </c>
      <c r="X85" s="68">
        <v>0</v>
      </c>
      <c r="Y85" s="59">
        <f t="shared" si="9"/>
        <v>0</v>
      </c>
      <c r="Z85" s="61">
        <f t="shared" si="9"/>
        <v>0</v>
      </c>
    </row>
    <row r="86" spans="2:26" x14ac:dyDescent="0.25">
      <c r="B86" s="58">
        <v>2.31</v>
      </c>
      <c r="C86" s="59">
        <v>3.7133939195364639E-2</v>
      </c>
      <c r="D86" s="60">
        <v>42.954855074394992</v>
      </c>
      <c r="E86" s="59">
        <f t="shared" si="5"/>
        <v>5.6093563739221503E-2</v>
      </c>
      <c r="F86" s="61">
        <f t="shared" si="5"/>
        <v>64.886488027786996</v>
      </c>
      <c r="G86" s="58">
        <v>1.925</v>
      </c>
      <c r="H86" s="59">
        <v>1.1629337225398547E-3</v>
      </c>
      <c r="I86" s="60">
        <v>2.2575127884755575</v>
      </c>
      <c r="J86" s="59">
        <f t="shared" si="6"/>
        <v>1.052428708180864E-3</v>
      </c>
      <c r="K86" s="61">
        <f t="shared" si="6"/>
        <v>2.0429979986204141</v>
      </c>
      <c r="L86" s="58">
        <v>1.54</v>
      </c>
      <c r="M86" s="59">
        <v>0</v>
      </c>
      <c r="N86" s="68">
        <v>0</v>
      </c>
      <c r="O86" s="59">
        <f t="shared" si="7"/>
        <v>0</v>
      </c>
      <c r="P86" s="61">
        <f t="shared" si="7"/>
        <v>0</v>
      </c>
      <c r="Q86" s="58">
        <v>0.77000100000000005</v>
      </c>
      <c r="R86" s="67">
        <v>0</v>
      </c>
      <c r="S86" s="68">
        <v>0</v>
      </c>
      <c r="T86" s="59">
        <f t="shared" si="8"/>
        <v>0</v>
      </c>
      <c r="U86" s="61">
        <f t="shared" si="8"/>
        <v>0</v>
      </c>
      <c r="V86" s="58">
        <v>0.77000100000000005</v>
      </c>
      <c r="W86" s="67">
        <v>0</v>
      </c>
      <c r="X86" s="68">
        <v>0</v>
      </c>
      <c r="Y86" s="59">
        <f t="shared" si="9"/>
        <v>0</v>
      </c>
      <c r="Z86" s="61">
        <f t="shared" si="9"/>
        <v>0</v>
      </c>
    </row>
    <row r="87" spans="2:26" x14ac:dyDescent="0.25">
      <c r="B87" s="58">
        <v>2.34</v>
      </c>
      <c r="C87" s="59">
        <v>1.8971717206554849E-2</v>
      </c>
      <c r="D87" s="60">
        <v>22.261588796621304</v>
      </c>
      <c r="E87" s="59">
        <f t="shared" si="5"/>
        <v>2.865818309147258E-2</v>
      </c>
      <c r="F87" s="61">
        <f t="shared" si="5"/>
        <v>33.627777638400758</v>
      </c>
      <c r="G87" s="58">
        <v>1.95</v>
      </c>
      <c r="H87" s="59">
        <v>5.6843755633905499E-4</v>
      </c>
      <c r="I87" s="60">
        <v>0.75249381152224804</v>
      </c>
      <c r="J87" s="59">
        <f t="shared" si="6"/>
        <v>5.1442312790864707E-4</v>
      </c>
      <c r="K87" s="61">
        <f t="shared" si="6"/>
        <v>0.68098987468076744</v>
      </c>
      <c r="L87" s="58">
        <v>1.56</v>
      </c>
      <c r="M87" s="59">
        <v>0</v>
      </c>
      <c r="N87" s="68">
        <v>0</v>
      </c>
      <c r="O87" s="59">
        <f t="shared" si="7"/>
        <v>0</v>
      </c>
      <c r="P87" s="61">
        <f t="shared" si="7"/>
        <v>0</v>
      </c>
      <c r="Q87" s="58">
        <v>0.78000100000000006</v>
      </c>
      <c r="R87" s="67">
        <v>0</v>
      </c>
      <c r="S87" s="68">
        <v>0</v>
      </c>
      <c r="T87" s="59">
        <f t="shared" si="8"/>
        <v>0</v>
      </c>
      <c r="U87" s="61">
        <f t="shared" si="8"/>
        <v>0</v>
      </c>
      <c r="V87" s="58">
        <v>0.78000100000000006</v>
      </c>
      <c r="W87" s="67">
        <v>0</v>
      </c>
      <c r="X87" s="68">
        <v>0</v>
      </c>
      <c r="Y87" s="59">
        <f t="shared" si="9"/>
        <v>0</v>
      </c>
      <c r="Z87" s="61">
        <f t="shared" si="9"/>
        <v>0</v>
      </c>
    </row>
    <row r="88" spans="2:26" x14ac:dyDescent="0.25">
      <c r="B88" s="58">
        <v>2.37</v>
      </c>
      <c r="C88" s="59">
        <v>7.4400129178104303E-3</v>
      </c>
      <c r="D88" s="60">
        <v>10.973868084699451</v>
      </c>
      <c r="E88" s="59">
        <f t="shared" si="5"/>
        <v>1.1238690208172855E-2</v>
      </c>
      <c r="F88" s="61">
        <f t="shared" si="5"/>
        <v>16.576840007098866</v>
      </c>
      <c r="G88" s="58">
        <v>1.9750000000000001</v>
      </c>
      <c r="H88" s="59">
        <v>3.2603145737671258E-4</v>
      </c>
      <c r="I88" s="60">
        <v>0.50166254101483199</v>
      </c>
      <c r="J88" s="59">
        <f t="shared" si="6"/>
        <v>2.9505109264860868E-4</v>
      </c>
      <c r="K88" s="61">
        <f t="shared" si="6"/>
        <v>0.45399324978717825</v>
      </c>
      <c r="L88" s="58">
        <v>1.58</v>
      </c>
      <c r="M88" s="59">
        <v>0</v>
      </c>
      <c r="N88" s="68">
        <v>0</v>
      </c>
      <c r="O88" s="59">
        <f t="shared" si="7"/>
        <v>0</v>
      </c>
      <c r="P88" s="61">
        <f t="shared" si="7"/>
        <v>0</v>
      </c>
      <c r="Q88" s="58">
        <v>0.79000100000000006</v>
      </c>
      <c r="R88" s="67">
        <v>0</v>
      </c>
      <c r="S88" s="68">
        <v>0</v>
      </c>
      <c r="T88" s="59">
        <f t="shared" si="8"/>
        <v>0</v>
      </c>
      <c r="U88" s="61">
        <f t="shared" si="8"/>
        <v>0</v>
      </c>
      <c r="V88" s="58">
        <v>0.79000100000000006</v>
      </c>
      <c r="W88" s="67">
        <v>0</v>
      </c>
      <c r="X88" s="68">
        <v>0</v>
      </c>
      <c r="Y88" s="59">
        <f t="shared" si="9"/>
        <v>0</v>
      </c>
      <c r="Z88" s="61">
        <f t="shared" si="9"/>
        <v>0</v>
      </c>
    </row>
    <row r="89" spans="2:26" x14ac:dyDescent="0.25">
      <c r="B89" s="58">
        <v>2.4</v>
      </c>
      <c r="C89" s="59">
        <v>2.7962199727534533E-3</v>
      </c>
      <c r="D89" s="60">
        <v>4.1804166620942222</v>
      </c>
      <c r="E89" s="59">
        <f t="shared" si="5"/>
        <v>4.2238972398088411E-3</v>
      </c>
      <c r="F89" s="61">
        <f t="shared" si="5"/>
        <v>6.3148287947042627</v>
      </c>
      <c r="G89" s="58">
        <v>2</v>
      </c>
      <c r="H89" s="59">
        <v>0</v>
      </c>
      <c r="I89" s="60">
        <v>0</v>
      </c>
      <c r="J89" s="59">
        <f t="shared" si="6"/>
        <v>0</v>
      </c>
      <c r="K89" s="61">
        <f t="shared" si="6"/>
        <v>0</v>
      </c>
      <c r="L89" s="58">
        <v>1.6</v>
      </c>
      <c r="M89" s="59">
        <v>0</v>
      </c>
      <c r="N89" s="68">
        <v>0</v>
      </c>
      <c r="O89" s="59">
        <f t="shared" si="7"/>
        <v>0</v>
      </c>
      <c r="P89" s="61">
        <f t="shared" si="7"/>
        <v>0</v>
      </c>
      <c r="Q89" s="58">
        <v>0.80000100000000007</v>
      </c>
      <c r="R89" s="67">
        <v>0</v>
      </c>
      <c r="S89" s="68">
        <v>0</v>
      </c>
      <c r="T89" s="59">
        <f t="shared" si="8"/>
        <v>0</v>
      </c>
      <c r="U89" s="61">
        <f t="shared" si="8"/>
        <v>0</v>
      </c>
      <c r="V89" s="58">
        <v>0.80000100000000007</v>
      </c>
      <c r="W89" s="67">
        <v>0</v>
      </c>
      <c r="X89" s="68">
        <v>0</v>
      </c>
      <c r="Y89" s="59">
        <f t="shared" si="9"/>
        <v>0</v>
      </c>
      <c r="Z89" s="61">
        <f t="shared" si="9"/>
        <v>0</v>
      </c>
    </row>
    <row r="90" spans="2:26" x14ac:dyDescent="0.25">
      <c r="B90" s="58">
        <v>2.4300000000000002</v>
      </c>
      <c r="C90" s="59">
        <v>1.0090898117041008E-3</v>
      </c>
      <c r="D90" s="60">
        <v>1.6722293726553157</v>
      </c>
      <c r="E90" s="59">
        <f t="shared" si="5"/>
        <v>1.5243048515167683E-3</v>
      </c>
      <c r="F90" s="61">
        <f t="shared" si="5"/>
        <v>2.5260262426817457</v>
      </c>
      <c r="G90" s="58">
        <v>2.0249999999999999</v>
      </c>
      <c r="H90" s="59">
        <v>0</v>
      </c>
      <c r="I90" s="60">
        <v>0</v>
      </c>
      <c r="J90" s="59">
        <f t="shared" si="6"/>
        <v>0</v>
      </c>
      <c r="K90" s="61">
        <f t="shared" si="6"/>
        <v>0</v>
      </c>
      <c r="L90" s="58">
        <v>1.62</v>
      </c>
      <c r="M90" s="59">
        <v>0</v>
      </c>
      <c r="N90" s="68">
        <v>0</v>
      </c>
      <c r="O90" s="59">
        <f t="shared" si="7"/>
        <v>0</v>
      </c>
      <c r="P90" s="61">
        <f t="shared" si="7"/>
        <v>0</v>
      </c>
      <c r="Q90" s="58">
        <v>0.81000099999999997</v>
      </c>
      <c r="R90" s="67">
        <v>0</v>
      </c>
      <c r="S90" s="68">
        <v>0</v>
      </c>
      <c r="T90" s="59">
        <f t="shared" si="8"/>
        <v>0</v>
      </c>
      <c r="U90" s="61">
        <f t="shared" si="8"/>
        <v>0</v>
      </c>
      <c r="V90" s="58">
        <v>0.81000099999999997</v>
      </c>
      <c r="W90" s="67">
        <v>0</v>
      </c>
      <c r="X90" s="68">
        <v>0</v>
      </c>
      <c r="Y90" s="59">
        <f t="shared" si="9"/>
        <v>0</v>
      </c>
      <c r="Z90" s="61">
        <f t="shared" si="9"/>
        <v>0</v>
      </c>
    </row>
    <row r="91" spans="2:26" x14ac:dyDescent="0.25">
      <c r="B91" s="58">
        <v>2.46</v>
      </c>
      <c r="C91" s="59">
        <v>4.181266039483978E-4</v>
      </c>
      <c r="D91" s="60">
        <v>0.62707817626854001</v>
      </c>
      <c r="E91" s="59">
        <f t="shared" si="5"/>
        <v>6.3161118421208127E-4</v>
      </c>
      <c r="F91" s="61">
        <f t="shared" si="5"/>
        <v>0.94724800040564949</v>
      </c>
      <c r="G91" s="58">
        <v>2.0499999999999998</v>
      </c>
      <c r="H91" s="59">
        <v>0</v>
      </c>
      <c r="I91" s="60">
        <v>0</v>
      </c>
      <c r="J91" s="59">
        <f t="shared" si="6"/>
        <v>0</v>
      </c>
      <c r="K91" s="61">
        <f t="shared" si="6"/>
        <v>0</v>
      </c>
      <c r="L91" s="58">
        <v>1.64</v>
      </c>
      <c r="M91" s="59">
        <v>0</v>
      </c>
      <c r="N91" s="68">
        <v>0</v>
      </c>
      <c r="O91" s="59">
        <f t="shared" si="7"/>
        <v>0</v>
      </c>
      <c r="P91" s="61">
        <f t="shared" si="7"/>
        <v>0</v>
      </c>
      <c r="Q91" s="58">
        <v>0.82000099999999998</v>
      </c>
      <c r="R91" s="67">
        <v>0</v>
      </c>
      <c r="S91" s="68">
        <v>0</v>
      </c>
      <c r="T91" s="59">
        <f t="shared" si="8"/>
        <v>0</v>
      </c>
      <c r="U91" s="61">
        <f t="shared" si="8"/>
        <v>0</v>
      </c>
      <c r="V91" s="58">
        <v>0.82000099999999998</v>
      </c>
      <c r="W91" s="67">
        <v>0</v>
      </c>
      <c r="X91" s="68">
        <v>0</v>
      </c>
      <c r="Y91" s="59">
        <f t="shared" si="9"/>
        <v>0</v>
      </c>
      <c r="Z91" s="61">
        <f t="shared" si="9"/>
        <v>0</v>
      </c>
    </row>
    <row r="92" spans="2:26" x14ac:dyDescent="0.25">
      <c r="B92" s="58">
        <v>2.4900000000000002</v>
      </c>
      <c r="C92" s="59">
        <v>1.2612899938703107E-4</v>
      </c>
      <c r="D92" s="60">
        <v>0.10451511963867757</v>
      </c>
      <c r="E92" s="59">
        <f t="shared" si="5"/>
        <v>1.9052718940639133E-4</v>
      </c>
      <c r="F92" s="61">
        <f t="shared" si="5"/>
        <v>0.1578778242276096</v>
      </c>
      <c r="G92" s="58">
        <v>2.0750000000000002</v>
      </c>
      <c r="H92" s="59">
        <v>0</v>
      </c>
      <c r="I92" s="60">
        <v>0</v>
      </c>
      <c r="J92" s="59">
        <f t="shared" si="6"/>
        <v>0</v>
      </c>
      <c r="K92" s="61">
        <f t="shared" si="6"/>
        <v>0</v>
      </c>
      <c r="L92" s="58">
        <v>1.66</v>
      </c>
      <c r="M92" s="59">
        <v>0</v>
      </c>
      <c r="N92" s="68">
        <v>0</v>
      </c>
      <c r="O92" s="59">
        <f t="shared" si="7"/>
        <v>0</v>
      </c>
      <c r="P92" s="61">
        <f t="shared" si="7"/>
        <v>0</v>
      </c>
      <c r="Q92" s="58">
        <v>0.83000099999999999</v>
      </c>
      <c r="R92" s="67">
        <v>0</v>
      </c>
      <c r="S92" s="68">
        <v>0</v>
      </c>
      <c r="T92" s="59">
        <f t="shared" si="8"/>
        <v>0</v>
      </c>
      <c r="U92" s="61">
        <f t="shared" si="8"/>
        <v>0</v>
      </c>
      <c r="V92" s="58">
        <v>0.83000099999999999</v>
      </c>
      <c r="W92" s="67">
        <v>0</v>
      </c>
      <c r="X92" s="68">
        <v>0</v>
      </c>
      <c r="Y92" s="59">
        <f t="shared" si="9"/>
        <v>0</v>
      </c>
      <c r="Z92" s="61">
        <f t="shared" si="9"/>
        <v>0</v>
      </c>
    </row>
    <row r="93" spans="2:26" x14ac:dyDescent="0.25">
      <c r="B93" s="58">
        <v>2.52</v>
      </c>
      <c r="C93" s="59">
        <v>2.6269806656121303E-5</v>
      </c>
      <c r="D93" s="60">
        <v>0.10451511963867757</v>
      </c>
      <c r="E93" s="59">
        <f t="shared" si="5"/>
        <v>3.9682487395953625E-5</v>
      </c>
      <c r="F93" s="61">
        <f t="shared" si="5"/>
        <v>0.1578778242276096</v>
      </c>
      <c r="G93" s="58">
        <v>2.1</v>
      </c>
      <c r="H93" s="59">
        <v>0</v>
      </c>
      <c r="I93" s="60">
        <v>0</v>
      </c>
      <c r="J93" s="59">
        <f t="shared" si="6"/>
        <v>0</v>
      </c>
      <c r="K93" s="61">
        <f t="shared" si="6"/>
        <v>0</v>
      </c>
      <c r="L93" s="58">
        <v>1.68</v>
      </c>
      <c r="M93" s="59">
        <v>0</v>
      </c>
      <c r="N93" s="68">
        <v>0</v>
      </c>
      <c r="O93" s="59">
        <f t="shared" si="7"/>
        <v>0</v>
      </c>
      <c r="P93" s="61">
        <f t="shared" si="7"/>
        <v>0</v>
      </c>
      <c r="Q93" s="58">
        <v>0.840001</v>
      </c>
      <c r="R93" s="67">
        <v>0</v>
      </c>
      <c r="S93" s="68">
        <v>0</v>
      </c>
      <c r="T93" s="59">
        <f t="shared" si="8"/>
        <v>0</v>
      </c>
      <c r="U93" s="61">
        <f t="shared" si="8"/>
        <v>0</v>
      </c>
      <c r="V93" s="58">
        <v>0.840001</v>
      </c>
      <c r="W93" s="67">
        <v>0</v>
      </c>
      <c r="X93" s="68">
        <v>0</v>
      </c>
      <c r="Y93" s="59">
        <f t="shared" si="9"/>
        <v>0</v>
      </c>
      <c r="Z93" s="61">
        <f t="shared" si="9"/>
        <v>0</v>
      </c>
    </row>
    <row r="94" spans="2:26" x14ac:dyDescent="0.25">
      <c r="B94" s="58">
        <v>2.5499999999999998</v>
      </c>
      <c r="C94" s="59">
        <v>0</v>
      </c>
      <c r="D94" s="60">
        <v>0</v>
      </c>
      <c r="E94" s="59">
        <f t="shared" si="5"/>
        <v>0</v>
      </c>
      <c r="F94" s="61">
        <f t="shared" si="5"/>
        <v>0</v>
      </c>
      <c r="G94" s="58">
        <v>2.125</v>
      </c>
      <c r="H94" s="59">
        <v>0</v>
      </c>
      <c r="I94" s="60">
        <v>0</v>
      </c>
      <c r="J94" s="59">
        <f t="shared" si="6"/>
        <v>0</v>
      </c>
      <c r="K94" s="61">
        <f t="shared" si="6"/>
        <v>0</v>
      </c>
      <c r="L94" s="58">
        <v>1.7</v>
      </c>
      <c r="M94" s="59">
        <v>0</v>
      </c>
      <c r="N94" s="68">
        <v>0</v>
      </c>
      <c r="O94" s="59">
        <f t="shared" si="7"/>
        <v>0</v>
      </c>
      <c r="P94" s="61">
        <f t="shared" si="7"/>
        <v>0</v>
      </c>
      <c r="Q94" s="58">
        <v>0.85000100000000001</v>
      </c>
      <c r="R94" s="67">
        <v>0</v>
      </c>
      <c r="S94" s="68">
        <v>0</v>
      </c>
      <c r="T94" s="59">
        <f t="shared" si="8"/>
        <v>0</v>
      </c>
      <c r="U94" s="61">
        <f t="shared" si="8"/>
        <v>0</v>
      </c>
      <c r="V94" s="58">
        <v>0.85000100000000001</v>
      </c>
      <c r="W94" s="67">
        <v>0</v>
      </c>
      <c r="X94" s="68">
        <v>0</v>
      </c>
      <c r="Y94" s="59">
        <f t="shared" si="9"/>
        <v>0</v>
      </c>
      <c r="Z94" s="61">
        <f t="shared" si="9"/>
        <v>0</v>
      </c>
    </row>
    <row r="95" spans="2:26" x14ac:dyDescent="0.25">
      <c r="B95" s="58">
        <v>2.58</v>
      </c>
      <c r="C95" s="59">
        <v>0</v>
      </c>
      <c r="D95" s="60">
        <v>0</v>
      </c>
      <c r="E95" s="59">
        <f t="shared" si="5"/>
        <v>0</v>
      </c>
      <c r="F95" s="61">
        <f t="shared" si="5"/>
        <v>0</v>
      </c>
      <c r="G95" s="58">
        <v>2.15</v>
      </c>
      <c r="H95" s="59">
        <v>0</v>
      </c>
      <c r="I95" s="60">
        <v>0</v>
      </c>
      <c r="J95" s="59">
        <f t="shared" si="6"/>
        <v>0</v>
      </c>
      <c r="K95" s="61">
        <f t="shared" si="6"/>
        <v>0</v>
      </c>
      <c r="L95" s="58">
        <v>1.72</v>
      </c>
      <c r="M95" s="59">
        <v>0</v>
      </c>
      <c r="N95" s="68">
        <v>0</v>
      </c>
      <c r="O95" s="59">
        <f t="shared" si="7"/>
        <v>0</v>
      </c>
      <c r="P95" s="61">
        <f t="shared" si="7"/>
        <v>0</v>
      </c>
      <c r="Q95" s="58">
        <v>0.86000100000000002</v>
      </c>
      <c r="R95" s="67">
        <v>0</v>
      </c>
      <c r="S95" s="68">
        <v>0</v>
      </c>
      <c r="T95" s="59">
        <f t="shared" si="8"/>
        <v>0</v>
      </c>
      <c r="U95" s="61">
        <f t="shared" si="8"/>
        <v>0</v>
      </c>
      <c r="V95" s="58">
        <v>0.86000100000000002</v>
      </c>
      <c r="W95" s="67">
        <v>0</v>
      </c>
      <c r="X95" s="68">
        <v>0</v>
      </c>
      <c r="Y95" s="59">
        <f t="shared" si="9"/>
        <v>0</v>
      </c>
      <c r="Z95" s="61">
        <f t="shared" si="9"/>
        <v>0</v>
      </c>
    </row>
    <row r="96" spans="2:26" x14ac:dyDescent="0.25">
      <c r="B96" s="58">
        <v>2.61</v>
      </c>
      <c r="C96" s="59">
        <v>0</v>
      </c>
      <c r="D96" s="60">
        <v>0</v>
      </c>
      <c r="E96" s="59">
        <f t="shared" si="5"/>
        <v>0</v>
      </c>
      <c r="F96" s="61">
        <f t="shared" si="5"/>
        <v>0</v>
      </c>
      <c r="G96" s="58">
        <v>2.1749999999999998</v>
      </c>
      <c r="H96" s="59">
        <v>0</v>
      </c>
      <c r="I96" s="60">
        <v>0</v>
      </c>
      <c r="J96" s="59">
        <f t="shared" si="6"/>
        <v>0</v>
      </c>
      <c r="K96" s="61">
        <f t="shared" si="6"/>
        <v>0</v>
      </c>
      <c r="L96" s="58">
        <v>1.74</v>
      </c>
      <c r="M96" s="59">
        <v>0</v>
      </c>
      <c r="N96" s="68">
        <v>0</v>
      </c>
      <c r="O96" s="59">
        <f t="shared" si="7"/>
        <v>0</v>
      </c>
      <c r="P96" s="61">
        <f t="shared" si="7"/>
        <v>0</v>
      </c>
      <c r="Q96" s="58">
        <v>0.87000100000000002</v>
      </c>
      <c r="R96" s="67">
        <v>0</v>
      </c>
      <c r="S96" s="68">
        <v>0</v>
      </c>
      <c r="T96" s="59">
        <f t="shared" si="8"/>
        <v>0</v>
      </c>
      <c r="U96" s="61">
        <f t="shared" si="8"/>
        <v>0</v>
      </c>
      <c r="V96" s="58">
        <v>0.87000100000000002</v>
      </c>
      <c r="W96" s="67">
        <v>0</v>
      </c>
      <c r="X96" s="68">
        <v>0</v>
      </c>
      <c r="Y96" s="59">
        <f t="shared" si="9"/>
        <v>0</v>
      </c>
      <c r="Z96" s="61">
        <f t="shared" si="9"/>
        <v>0</v>
      </c>
    </row>
    <row r="97" spans="2:26" x14ac:dyDescent="0.25">
      <c r="B97" s="58">
        <v>2.64</v>
      </c>
      <c r="C97" s="59">
        <v>0</v>
      </c>
      <c r="D97" s="60">
        <v>0</v>
      </c>
      <c r="E97" s="59">
        <f t="shared" si="5"/>
        <v>0</v>
      </c>
      <c r="F97" s="61">
        <f t="shared" si="5"/>
        <v>0</v>
      </c>
      <c r="G97" s="58">
        <v>2.2000000000000002</v>
      </c>
      <c r="H97" s="59">
        <v>0</v>
      </c>
      <c r="I97" s="60">
        <v>0</v>
      </c>
      <c r="J97" s="59">
        <f t="shared" si="6"/>
        <v>0</v>
      </c>
      <c r="K97" s="61">
        <f t="shared" si="6"/>
        <v>0</v>
      </c>
      <c r="L97" s="58">
        <v>1.76</v>
      </c>
      <c r="M97" s="59">
        <v>0</v>
      </c>
      <c r="N97" s="68">
        <v>0</v>
      </c>
      <c r="O97" s="59">
        <f t="shared" si="7"/>
        <v>0</v>
      </c>
      <c r="P97" s="61">
        <f t="shared" si="7"/>
        <v>0</v>
      </c>
      <c r="Q97" s="58">
        <v>0.88000100000000003</v>
      </c>
      <c r="R97" s="67">
        <v>0</v>
      </c>
      <c r="S97" s="68">
        <v>0</v>
      </c>
      <c r="T97" s="59">
        <f t="shared" si="8"/>
        <v>0</v>
      </c>
      <c r="U97" s="61">
        <f t="shared" si="8"/>
        <v>0</v>
      </c>
      <c r="V97" s="58">
        <v>0.88000100000000003</v>
      </c>
      <c r="W97" s="67">
        <v>0</v>
      </c>
      <c r="X97" s="68">
        <v>0</v>
      </c>
      <c r="Y97" s="59">
        <f t="shared" si="9"/>
        <v>0</v>
      </c>
      <c r="Z97" s="61">
        <f t="shared" si="9"/>
        <v>0</v>
      </c>
    </row>
    <row r="98" spans="2:26" x14ac:dyDescent="0.25">
      <c r="B98" s="58">
        <v>2.67</v>
      </c>
      <c r="C98" s="59">
        <v>0</v>
      </c>
      <c r="D98" s="60">
        <v>0</v>
      </c>
      <c r="E98" s="59">
        <f t="shared" si="5"/>
        <v>0</v>
      </c>
      <c r="F98" s="61">
        <f t="shared" si="5"/>
        <v>0</v>
      </c>
      <c r="G98" s="58">
        <v>2.2250000000000001</v>
      </c>
      <c r="H98" s="59">
        <v>0</v>
      </c>
      <c r="I98" s="60">
        <v>0</v>
      </c>
      <c r="J98" s="59">
        <f t="shared" si="6"/>
        <v>0</v>
      </c>
      <c r="K98" s="61">
        <f t="shared" si="6"/>
        <v>0</v>
      </c>
      <c r="L98" s="58">
        <v>1.78</v>
      </c>
      <c r="M98" s="59">
        <v>0</v>
      </c>
      <c r="N98" s="68">
        <v>0</v>
      </c>
      <c r="O98" s="59">
        <f t="shared" si="7"/>
        <v>0</v>
      </c>
      <c r="P98" s="61">
        <f t="shared" si="7"/>
        <v>0</v>
      </c>
      <c r="Q98" s="58">
        <v>0.89000100000000004</v>
      </c>
      <c r="R98" s="67">
        <v>0</v>
      </c>
      <c r="S98" s="68">
        <v>0</v>
      </c>
      <c r="T98" s="59">
        <f t="shared" si="8"/>
        <v>0</v>
      </c>
      <c r="U98" s="61">
        <f t="shared" si="8"/>
        <v>0</v>
      </c>
      <c r="V98" s="58">
        <v>0.89000100000000004</v>
      </c>
      <c r="W98" s="67">
        <v>0</v>
      </c>
      <c r="X98" s="68">
        <v>0</v>
      </c>
      <c r="Y98" s="59">
        <f t="shared" si="9"/>
        <v>0</v>
      </c>
      <c r="Z98" s="61">
        <f t="shared" si="9"/>
        <v>0</v>
      </c>
    </row>
    <row r="99" spans="2:26" x14ac:dyDescent="0.25">
      <c r="B99" s="58">
        <v>2.7</v>
      </c>
      <c r="C99" s="59">
        <v>0</v>
      </c>
      <c r="D99" s="60">
        <v>0</v>
      </c>
      <c r="E99" s="59">
        <f t="shared" si="5"/>
        <v>0</v>
      </c>
      <c r="F99" s="61">
        <f t="shared" si="5"/>
        <v>0</v>
      </c>
      <c r="G99" s="58">
        <v>2.25</v>
      </c>
      <c r="H99" s="59">
        <v>0</v>
      </c>
      <c r="I99" s="60">
        <v>0</v>
      </c>
      <c r="J99" s="59">
        <f t="shared" si="6"/>
        <v>0</v>
      </c>
      <c r="K99" s="61">
        <f t="shared" si="6"/>
        <v>0</v>
      </c>
      <c r="L99" s="58">
        <v>1.8</v>
      </c>
      <c r="M99" s="59">
        <v>0</v>
      </c>
      <c r="N99" s="68">
        <v>0</v>
      </c>
      <c r="O99" s="59">
        <f t="shared" si="7"/>
        <v>0</v>
      </c>
      <c r="P99" s="61">
        <f t="shared" si="7"/>
        <v>0</v>
      </c>
      <c r="Q99" s="58">
        <v>0.90000100000000005</v>
      </c>
      <c r="R99" s="67">
        <v>0</v>
      </c>
      <c r="S99" s="68">
        <v>0</v>
      </c>
      <c r="T99" s="59">
        <f t="shared" si="8"/>
        <v>0</v>
      </c>
      <c r="U99" s="61">
        <f t="shared" si="8"/>
        <v>0</v>
      </c>
      <c r="V99" s="58">
        <v>0.90000100000000005</v>
      </c>
      <c r="W99" s="67">
        <v>0</v>
      </c>
      <c r="X99" s="68">
        <v>0</v>
      </c>
      <c r="Y99" s="59">
        <f t="shared" si="9"/>
        <v>0</v>
      </c>
      <c r="Z99" s="61">
        <f t="shared" si="9"/>
        <v>0</v>
      </c>
    </row>
    <row r="100" spans="2:26" x14ac:dyDescent="0.25">
      <c r="B100" s="58">
        <v>2.73</v>
      </c>
      <c r="C100" s="59">
        <v>0</v>
      </c>
      <c r="D100" s="60">
        <v>0</v>
      </c>
      <c r="E100" s="59">
        <f t="shared" si="5"/>
        <v>0</v>
      </c>
      <c r="F100" s="61">
        <f t="shared" si="5"/>
        <v>0</v>
      </c>
      <c r="G100" s="58">
        <v>2.2749999999999999</v>
      </c>
      <c r="H100" s="59">
        <v>0</v>
      </c>
      <c r="I100" s="60">
        <v>0</v>
      </c>
      <c r="J100" s="59">
        <f t="shared" si="6"/>
        <v>0</v>
      </c>
      <c r="K100" s="61">
        <f t="shared" si="6"/>
        <v>0</v>
      </c>
      <c r="L100" s="58">
        <v>1.82</v>
      </c>
      <c r="M100" s="59">
        <v>0</v>
      </c>
      <c r="N100" s="68">
        <v>0</v>
      </c>
      <c r="O100" s="59">
        <f t="shared" si="7"/>
        <v>0</v>
      </c>
      <c r="P100" s="61">
        <f t="shared" si="7"/>
        <v>0</v>
      </c>
      <c r="Q100" s="58">
        <v>0.91000100000000006</v>
      </c>
      <c r="R100" s="67">
        <v>0</v>
      </c>
      <c r="S100" s="68">
        <v>0</v>
      </c>
      <c r="T100" s="59">
        <f t="shared" si="8"/>
        <v>0</v>
      </c>
      <c r="U100" s="61">
        <f t="shared" si="8"/>
        <v>0</v>
      </c>
      <c r="V100" s="58">
        <v>0.91000100000000006</v>
      </c>
      <c r="W100" s="67">
        <v>0</v>
      </c>
      <c r="X100" s="68">
        <v>0</v>
      </c>
      <c r="Y100" s="59">
        <f t="shared" si="9"/>
        <v>0</v>
      </c>
      <c r="Z100" s="61">
        <f t="shared" si="9"/>
        <v>0</v>
      </c>
    </row>
    <row r="101" spans="2:26" x14ac:dyDescent="0.25">
      <c r="B101" s="58">
        <v>2.76</v>
      </c>
      <c r="C101" s="59">
        <v>0</v>
      </c>
      <c r="D101" s="60">
        <v>0</v>
      </c>
      <c r="E101" s="59">
        <f t="shared" si="5"/>
        <v>0</v>
      </c>
      <c r="F101" s="61">
        <f t="shared" si="5"/>
        <v>0</v>
      </c>
      <c r="G101" s="58">
        <v>2.2999999999999998</v>
      </c>
      <c r="H101" s="59">
        <v>0</v>
      </c>
      <c r="I101" s="60">
        <v>0</v>
      </c>
      <c r="J101" s="59">
        <f t="shared" si="6"/>
        <v>0</v>
      </c>
      <c r="K101" s="61">
        <f t="shared" si="6"/>
        <v>0</v>
      </c>
      <c r="L101" s="58">
        <v>1.84</v>
      </c>
      <c r="M101" s="59">
        <v>0</v>
      </c>
      <c r="N101" s="68">
        <v>0</v>
      </c>
      <c r="O101" s="59">
        <f t="shared" si="7"/>
        <v>0</v>
      </c>
      <c r="P101" s="61">
        <f t="shared" si="7"/>
        <v>0</v>
      </c>
      <c r="Q101" s="58">
        <v>0.92000100000000007</v>
      </c>
      <c r="R101" s="67">
        <v>0</v>
      </c>
      <c r="S101" s="68">
        <v>0</v>
      </c>
      <c r="T101" s="59">
        <f t="shared" si="8"/>
        <v>0</v>
      </c>
      <c r="U101" s="61">
        <f t="shared" si="8"/>
        <v>0</v>
      </c>
      <c r="V101" s="58">
        <v>0.92000100000000007</v>
      </c>
      <c r="W101" s="67">
        <v>0</v>
      </c>
      <c r="X101" s="68">
        <v>0</v>
      </c>
      <c r="Y101" s="59">
        <f t="shared" si="9"/>
        <v>0</v>
      </c>
      <c r="Z101" s="61">
        <f t="shared" si="9"/>
        <v>0</v>
      </c>
    </row>
    <row r="102" spans="2:26" x14ac:dyDescent="0.25">
      <c r="B102" s="58">
        <v>2.79</v>
      </c>
      <c r="C102" s="59">
        <v>0</v>
      </c>
      <c r="D102" s="60">
        <v>0</v>
      </c>
      <c r="E102" s="59">
        <f t="shared" si="5"/>
        <v>0</v>
      </c>
      <c r="F102" s="61">
        <f t="shared" si="5"/>
        <v>0</v>
      </c>
      <c r="G102" s="58">
        <v>2.3250000000000002</v>
      </c>
      <c r="H102" s="59">
        <v>0</v>
      </c>
      <c r="I102" s="60">
        <v>0</v>
      </c>
      <c r="J102" s="59">
        <f t="shared" si="6"/>
        <v>0</v>
      </c>
      <c r="K102" s="61">
        <f t="shared" si="6"/>
        <v>0</v>
      </c>
      <c r="L102" s="58">
        <v>1.86</v>
      </c>
      <c r="M102" s="59">
        <v>0</v>
      </c>
      <c r="N102" s="68">
        <v>0</v>
      </c>
      <c r="O102" s="59">
        <f t="shared" si="7"/>
        <v>0</v>
      </c>
      <c r="P102" s="61">
        <f t="shared" si="7"/>
        <v>0</v>
      </c>
      <c r="Q102" s="58">
        <v>0.93000099999999997</v>
      </c>
      <c r="R102" s="67">
        <v>0</v>
      </c>
      <c r="S102" s="68">
        <v>0</v>
      </c>
      <c r="T102" s="59">
        <f t="shared" si="8"/>
        <v>0</v>
      </c>
      <c r="U102" s="61">
        <f t="shared" si="8"/>
        <v>0</v>
      </c>
      <c r="V102" s="58">
        <v>0.93000099999999997</v>
      </c>
      <c r="W102" s="67">
        <v>0</v>
      </c>
      <c r="X102" s="68">
        <v>0</v>
      </c>
      <c r="Y102" s="59">
        <f t="shared" si="9"/>
        <v>0</v>
      </c>
      <c r="Z102" s="61">
        <f t="shared" si="9"/>
        <v>0</v>
      </c>
    </row>
    <row r="103" spans="2:26" x14ac:dyDescent="0.25">
      <c r="B103" s="58">
        <v>2.82</v>
      </c>
      <c r="C103" s="59">
        <v>0</v>
      </c>
      <c r="D103" s="60">
        <v>0</v>
      </c>
      <c r="E103" s="59">
        <f t="shared" si="5"/>
        <v>0</v>
      </c>
      <c r="F103" s="61">
        <f t="shared" si="5"/>
        <v>0</v>
      </c>
      <c r="G103" s="58">
        <v>2.35</v>
      </c>
      <c r="H103" s="59">
        <v>0</v>
      </c>
      <c r="I103" s="60">
        <v>0</v>
      </c>
      <c r="J103" s="59">
        <f t="shared" si="6"/>
        <v>0</v>
      </c>
      <c r="K103" s="61">
        <f t="shared" si="6"/>
        <v>0</v>
      </c>
      <c r="L103" s="58">
        <v>1.88</v>
      </c>
      <c r="M103" s="59">
        <v>0</v>
      </c>
      <c r="N103" s="68">
        <v>0</v>
      </c>
      <c r="O103" s="59">
        <f t="shared" si="7"/>
        <v>0</v>
      </c>
      <c r="P103" s="61">
        <f t="shared" si="7"/>
        <v>0</v>
      </c>
      <c r="Q103" s="58">
        <v>0.94000099999999998</v>
      </c>
      <c r="R103" s="67">
        <v>0</v>
      </c>
      <c r="S103" s="68">
        <v>0</v>
      </c>
      <c r="T103" s="59">
        <f t="shared" si="8"/>
        <v>0</v>
      </c>
      <c r="U103" s="61">
        <f t="shared" si="8"/>
        <v>0</v>
      </c>
      <c r="V103" s="58">
        <v>0.94000099999999998</v>
      </c>
      <c r="W103" s="67">
        <v>0</v>
      </c>
      <c r="X103" s="68">
        <v>0</v>
      </c>
      <c r="Y103" s="59">
        <f t="shared" si="9"/>
        <v>0</v>
      </c>
      <c r="Z103" s="61">
        <f t="shared" si="9"/>
        <v>0</v>
      </c>
    </row>
    <row r="104" spans="2:26" x14ac:dyDescent="0.25">
      <c r="B104" s="58">
        <v>2.85</v>
      </c>
      <c r="C104" s="59">
        <v>0</v>
      </c>
      <c r="D104" s="60">
        <v>0</v>
      </c>
      <c r="E104" s="59">
        <f t="shared" si="5"/>
        <v>0</v>
      </c>
      <c r="F104" s="61">
        <f t="shared" si="5"/>
        <v>0</v>
      </c>
      <c r="G104" s="58">
        <v>2.375</v>
      </c>
      <c r="H104" s="59">
        <v>0</v>
      </c>
      <c r="I104" s="60">
        <v>0</v>
      </c>
      <c r="J104" s="59">
        <f t="shared" si="6"/>
        <v>0</v>
      </c>
      <c r="K104" s="61">
        <f t="shared" si="6"/>
        <v>0</v>
      </c>
      <c r="L104" s="58">
        <v>1.9</v>
      </c>
      <c r="M104" s="59">
        <v>0</v>
      </c>
      <c r="N104" s="68">
        <v>0</v>
      </c>
      <c r="O104" s="59">
        <f t="shared" si="7"/>
        <v>0</v>
      </c>
      <c r="P104" s="61">
        <f t="shared" si="7"/>
        <v>0</v>
      </c>
      <c r="Q104" s="58">
        <v>0.95000099999999998</v>
      </c>
      <c r="R104" s="67">
        <v>0</v>
      </c>
      <c r="S104" s="68">
        <v>0</v>
      </c>
      <c r="T104" s="59">
        <f t="shared" si="8"/>
        <v>0</v>
      </c>
      <c r="U104" s="61">
        <f t="shared" si="8"/>
        <v>0</v>
      </c>
      <c r="V104" s="58">
        <v>0.95000099999999998</v>
      </c>
      <c r="W104" s="67">
        <v>0</v>
      </c>
      <c r="X104" s="68">
        <v>0</v>
      </c>
      <c r="Y104" s="59">
        <f t="shared" si="9"/>
        <v>0</v>
      </c>
      <c r="Z104" s="61">
        <f t="shared" si="9"/>
        <v>0</v>
      </c>
    </row>
    <row r="105" spans="2:26" x14ac:dyDescent="0.25">
      <c r="B105" s="58">
        <v>2.88</v>
      </c>
      <c r="C105" s="59">
        <v>0</v>
      </c>
      <c r="D105" s="60">
        <v>0</v>
      </c>
      <c r="E105" s="59">
        <f t="shared" si="5"/>
        <v>0</v>
      </c>
      <c r="F105" s="61">
        <f t="shared" si="5"/>
        <v>0</v>
      </c>
      <c r="G105" s="58">
        <v>2.4</v>
      </c>
      <c r="H105" s="59">
        <v>0</v>
      </c>
      <c r="I105" s="60">
        <v>0</v>
      </c>
      <c r="J105" s="59">
        <f t="shared" si="6"/>
        <v>0</v>
      </c>
      <c r="K105" s="61">
        <f t="shared" si="6"/>
        <v>0</v>
      </c>
      <c r="L105" s="58">
        <v>1.92</v>
      </c>
      <c r="M105" s="59">
        <v>0</v>
      </c>
      <c r="N105" s="68">
        <v>0</v>
      </c>
      <c r="O105" s="59">
        <f t="shared" si="7"/>
        <v>0</v>
      </c>
      <c r="P105" s="61">
        <f t="shared" si="7"/>
        <v>0</v>
      </c>
      <c r="Q105" s="58">
        <v>0.96000099999999999</v>
      </c>
      <c r="R105" s="67">
        <v>0</v>
      </c>
      <c r="S105" s="68">
        <v>0</v>
      </c>
      <c r="T105" s="59">
        <f t="shared" si="8"/>
        <v>0</v>
      </c>
      <c r="U105" s="61">
        <f t="shared" si="8"/>
        <v>0</v>
      </c>
      <c r="V105" s="58">
        <v>0.96000099999999999</v>
      </c>
      <c r="W105" s="67">
        <v>0</v>
      </c>
      <c r="X105" s="68">
        <v>0</v>
      </c>
      <c r="Y105" s="59">
        <f t="shared" si="9"/>
        <v>0</v>
      </c>
      <c r="Z105" s="61">
        <f t="shared" si="9"/>
        <v>0</v>
      </c>
    </row>
    <row r="106" spans="2:26" x14ac:dyDescent="0.25">
      <c r="B106" s="58">
        <v>2.91</v>
      </c>
      <c r="C106" s="59">
        <v>0</v>
      </c>
      <c r="D106" s="60">
        <v>0</v>
      </c>
      <c r="E106" s="59">
        <f t="shared" si="5"/>
        <v>0</v>
      </c>
      <c r="F106" s="61">
        <f t="shared" si="5"/>
        <v>0</v>
      </c>
      <c r="G106" s="58">
        <v>2.4249999999999998</v>
      </c>
      <c r="H106" s="59">
        <v>0</v>
      </c>
      <c r="I106" s="60">
        <v>0</v>
      </c>
      <c r="J106" s="59">
        <f t="shared" si="6"/>
        <v>0</v>
      </c>
      <c r="K106" s="61">
        <f t="shared" si="6"/>
        <v>0</v>
      </c>
      <c r="L106" s="58">
        <v>1.94</v>
      </c>
      <c r="M106" s="59">
        <v>0</v>
      </c>
      <c r="N106" s="68">
        <v>0</v>
      </c>
      <c r="O106" s="59">
        <f t="shared" si="7"/>
        <v>0</v>
      </c>
      <c r="P106" s="61">
        <f t="shared" si="7"/>
        <v>0</v>
      </c>
      <c r="Q106" s="58">
        <v>0.970001</v>
      </c>
      <c r="R106" s="67">
        <v>0</v>
      </c>
      <c r="S106" s="68">
        <v>0</v>
      </c>
      <c r="T106" s="59">
        <f t="shared" si="8"/>
        <v>0</v>
      </c>
      <c r="U106" s="61">
        <f t="shared" si="8"/>
        <v>0</v>
      </c>
      <c r="V106" s="58">
        <v>0.970001</v>
      </c>
      <c r="W106" s="67">
        <v>0</v>
      </c>
      <c r="X106" s="68">
        <v>0</v>
      </c>
      <c r="Y106" s="59">
        <f t="shared" si="9"/>
        <v>0</v>
      </c>
      <c r="Z106" s="61">
        <f t="shared" si="9"/>
        <v>0</v>
      </c>
    </row>
    <row r="107" spans="2:26" x14ac:dyDescent="0.25">
      <c r="B107" s="58">
        <v>2.94</v>
      </c>
      <c r="C107" s="59">
        <v>0</v>
      </c>
      <c r="D107" s="60">
        <v>0</v>
      </c>
      <c r="E107" s="59">
        <f t="shared" si="5"/>
        <v>0</v>
      </c>
      <c r="F107" s="61">
        <f t="shared" si="5"/>
        <v>0</v>
      </c>
      <c r="G107" s="58">
        <v>2.4500000000000002</v>
      </c>
      <c r="H107" s="59">
        <v>0</v>
      </c>
      <c r="I107" s="60">
        <v>0</v>
      </c>
      <c r="J107" s="59">
        <f t="shared" si="6"/>
        <v>0</v>
      </c>
      <c r="K107" s="61">
        <f t="shared" si="6"/>
        <v>0</v>
      </c>
      <c r="L107" s="58">
        <v>1.96</v>
      </c>
      <c r="M107" s="59">
        <v>0</v>
      </c>
      <c r="N107" s="68">
        <v>0</v>
      </c>
      <c r="O107" s="59">
        <f t="shared" si="7"/>
        <v>0</v>
      </c>
      <c r="P107" s="61">
        <f t="shared" si="7"/>
        <v>0</v>
      </c>
      <c r="Q107" s="58">
        <v>0.98000100000000001</v>
      </c>
      <c r="R107" s="67">
        <v>0</v>
      </c>
      <c r="S107" s="68">
        <v>0</v>
      </c>
      <c r="T107" s="59">
        <f t="shared" si="8"/>
        <v>0</v>
      </c>
      <c r="U107" s="61">
        <f t="shared" si="8"/>
        <v>0</v>
      </c>
      <c r="V107" s="58">
        <v>0.98000100000000001</v>
      </c>
      <c r="W107" s="67">
        <v>0</v>
      </c>
      <c r="X107" s="68">
        <v>0</v>
      </c>
      <c r="Y107" s="59">
        <f t="shared" si="9"/>
        <v>0</v>
      </c>
      <c r="Z107" s="61">
        <f t="shared" si="9"/>
        <v>0</v>
      </c>
    </row>
    <row r="108" spans="2:26" x14ac:dyDescent="0.25">
      <c r="B108" s="58">
        <v>2.97</v>
      </c>
      <c r="C108" s="59">
        <v>0</v>
      </c>
      <c r="D108" s="60">
        <v>0</v>
      </c>
      <c r="E108" s="59">
        <f t="shared" si="5"/>
        <v>0</v>
      </c>
      <c r="F108" s="61">
        <f t="shared" si="5"/>
        <v>0</v>
      </c>
      <c r="G108" s="58">
        <v>2.4750000000000001</v>
      </c>
      <c r="H108" s="59">
        <v>0</v>
      </c>
      <c r="I108" s="60">
        <v>0</v>
      </c>
      <c r="J108" s="59">
        <f t="shared" si="6"/>
        <v>0</v>
      </c>
      <c r="K108" s="61">
        <f t="shared" si="6"/>
        <v>0</v>
      </c>
      <c r="L108" s="58">
        <v>1.98</v>
      </c>
      <c r="M108" s="59">
        <v>0</v>
      </c>
      <c r="N108" s="68">
        <v>0</v>
      </c>
      <c r="O108" s="59">
        <f t="shared" si="7"/>
        <v>0</v>
      </c>
      <c r="P108" s="61">
        <f t="shared" si="7"/>
        <v>0</v>
      </c>
      <c r="Q108" s="58">
        <v>0.99000100000000002</v>
      </c>
      <c r="R108" s="67">
        <v>0</v>
      </c>
      <c r="S108" s="68">
        <v>0</v>
      </c>
      <c r="T108" s="59">
        <f t="shared" si="8"/>
        <v>0</v>
      </c>
      <c r="U108" s="61">
        <f t="shared" si="8"/>
        <v>0</v>
      </c>
      <c r="V108" s="58">
        <v>0.99000100000000002</v>
      </c>
      <c r="W108" s="67">
        <v>0</v>
      </c>
      <c r="X108" s="68">
        <v>0</v>
      </c>
      <c r="Y108" s="59">
        <f t="shared" si="9"/>
        <v>0</v>
      </c>
      <c r="Z108" s="61">
        <f t="shared" si="9"/>
        <v>0</v>
      </c>
    </row>
    <row r="109" spans="2:26" x14ac:dyDescent="0.25">
      <c r="B109" s="62">
        <v>3</v>
      </c>
      <c r="C109" s="63">
        <v>0</v>
      </c>
      <c r="D109" s="64">
        <v>0</v>
      </c>
      <c r="E109" s="63">
        <f t="shared" si="5"/>
        <v>0</v>
      </c>
      <c r="F109" s="65">
        <f t="shared" si="5"/>
        <v>0</v>
      </c>
      <c r="G109" s="62">
        <v>2.5</v>
      </c>
      <c r="H109" s="63">
        <v>0</v>
      </c>
      <c r="I109" s="64">
        <v>0</v>
      </c>
      <c r="J109" s="59">
        <f t="shared" si="6"/>
        <v>0</v>
      </c>
      <c r="K109" s="61">
        <f t="shared" si="6"/>
        <v>0</v>
      </c>
      <c r="L109" s="62">
        <v>2</v>
      </c>
      <c r="M109" s="63">
        <v>0</v>
      </c>
      <c r="N109" s="69">
        <v>0</v>
      </c>
      <c r="O109" s="59">
        <f t="shared" si="7"/>
        <v>0</v>
      </c>
      <c r="P109" s="61">
        <f t="shared" si="7"/>
        <v>0</v>
      </c>
      <c r="Q109" s="62">
        <v>1</v>
      </c>
      <c r="R109" s="70">
        <v>0</v>
      </c>
      <c r="S109" s="69">
        <v>0</v>
      </c>
      <c r="T109" s="63">
        <f t="shared" si="8"/>
        <v>0</v>
      </c>
      <c r="U109" s="65">
        <f t="shared" si="8"/>
        <v>0</v>
      </c>
      <c r="V109" s="62">
        <v>1</v>
      </c>
      <c r="W109" s="70">
        <v>0</v>
      </c>
      <c r="X109" s="69">
        <v>0</v>
      </c>
      <c r="Y109" s="63">
        <f t="shared" si="9"/>
        <v>0</v>
      </c>
      <c r="Z109" s="65">
        <f t="shared" si="9"/>
        <v>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8MeV</vt:lpstr>
      <vt:lpstr>5MeV</vt:lpstr>
      <vt:lpstr>2MeV</vt:lpstr>
      <vt:lpstr>1MeV</vt:lpstr>
      <vt:lpstr>500keV</vt:lpstr>
      <vt:lpstr>Resumen-1</vt:lpstr>
      <vt:lpstr>Resumen-2</vt:lpstr>
      <vt:lpstr>Resumen-2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Heintze, Cornelia</dc:creator>
  <cp:lastModifiedBy>Bergner, Dr. Frank (FWOM) - 2626</cp:lastModifiedBy>
  <dcterms:created xsi:type="dcterms:W3CDTF">2012-11-27T13:14:16Z</dcterms:created>
  <dcterms:modified xsi:type="dcterms:W3CDTF">2021-08-27T11:49:04Z</dcterms:modified>
</cp:coreProperties>
</file>